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Income Statement" sheetId="1" r:id="rId1"/>
    <sheet name="Balance Sheet" sheetId="2" r:id="rId2"/>
    <sheet name="Changes in Equity" sheetId="3" r:id="rId3"/>
    <sheet name="Cash Flow" sheetId="4" r:id="rId4"/>
    <sheet name="Notes" sheetId="5" r:id="rId5"/>
  </sheets>
  <definedNames>
    <definedName name="_xlnm.Print_Titles" localSheetId="4">'Notes'!$2:$4</definedName>
  </definedNames>
  <calcPr fullCalcOnLoad="1"/>
</workbook>
</file>

<file path=xl/comments5.xml><?xml version="1.0" encoding="utf-8"?>
<comments xmlns="http://schemas.openxmlformats.org/spreadsheetml/2006/main">
  <authors>
    <author>Unknown User</author>
  </authors>
  <commentList>
    <comment ref="J151" authorId="0">
      <text>
        <r>
          <rPr>
            <b/>
            <sz val="8"/>
            <rFont val="Tahoma"/>
            <family val="0"/>
          </rPr>
          <t>Unknown User:</t>
        </r>
        <r>
          <rPr>
            <sz val="8"/>
            <rFont val="Tahoma"/>
            <family val="0"/>
          </rPr>
          <t xml:space="preserve">
</t>
        </r>
      </text>
    </comment>
    <comment ref="F35" authorId="0">
      <text>
        <r>
          <rPr>
            <b/>
            <sz val="8"/>
            <rFont val="Tahoma"/>
            <family val="0"/>
          </rPr>
          <t>Unknown User:</t>
        </r>
        <r>
          <rPr>
            <sz val="8"/>
            <rFont val="Tahoma"/>
            <family val="0"/>
          </rPr>
          <t xml:space="preserve">
</t>
        </r>
      </text>
    </comment>
  </commentList>
</comments>
</file>

<file path=xl/sharedStrings.xml><?xml version="1.0" encoding="utf-8"?>
<sst xmlns="http://schemas.openxmlformats.org/spreadsheetml/2006/main" count="394" uniqueCount="282">
  <si>
    <t>- Contracted but not provided for in the financial statements</t>
  </si>
  <si>
    <t>As at</t>
  </si>
  <si>
    <t>Current Year</t>
  </si>
  <si>
    <t>Quarter</t>
  </si>
  <si>
    <t>To Date</t>
  </si>
  <si>
    <t>Taxation</t>
  </si>
  <si>
    <t>(UNAUDITED)</t>
  </si>
  <si>
    <t>CURRENT</t>
  </si>
  <si>
    <t>QUARTER</t>
  </si>
  <si>
    <t>(AUDITED)</t>
  </si>
  <si>
    <t>AS AT</t>
  </si>
  <si>
    <t>PRECEDING</t>
  </si>
  <si>
    <t>END OF</t>
  </si>
  <si>
    <t xml:space="preserve">AS AT </t>
  </si>
  <si>
    <t>FINANCIAL</t>
  </si>
  <si>
    <t>YEAR END</t>
  </si>
  <si>
    <t>NON CURRENT ASSETS</t>
  </si>
  <si>
    <t>Property, plant and equipment</t>
  </si>
  <si>
    <t>CURRENT ASSETS</t>
  </si>
  <si>
    <t>Amount due from customers on contracts</t>
  </si>
  <si>
    <t>Short term deposits</t>
  </si>
  <si>
    <t>Cash and bank balances</t>
  </si>
  <si>
    <t>Less: CURRENT LIABILITIES</t>
  </si>
  <si>
    <t>Amount due to customers on contracts</t>
  </si>
  <si>
    <t>NET CURRENT ASSETS</t>
  </si>
  <si>
    <t>Less: NON CURRENT LIABILITY</t>
  </si>
  <si>
    <t>Deferred taxation</t>
  </si>
  <si>
    <t>Represented by:</t>
  </si>
  <si>
    <t>CAPITAL AND RESERVES</t>
  </si>
  <si>
    <t>Share capital</t>
  </si>
  <si>
    <t>Share premium</t>
  </si>
  <si>
    <t>Capital reserve</t>
  </si>
  <si>
    <t>Retained earnings</t>
  </si>
  <si>
    <t>SHAREHOLDERS' FUNDS</t>
  </si>
  <si>
    <t>CASH FLOWS FROM OPERATING ACTIVITIES</t>
  </si>
  <si>
    <t>Depreciation of property, plant and equipment</t>
  </si>
  <si>
    <t>Gain on disposal of property, plant and equipment</t>
  </si>
  <si>
    <t>Dividend income</t>
  </si>
  <si>
    <t>Interest income</t>
  </si>
  <si>
    <t>Operating profit before changes in working capital</t>
  </si>
  <si>
    <t>Cash generated from operations</t>
  </si>
  <si>
    <t>Taxation paid</t>
  </si>
  <si>
    <t>Interest received</t>
  </si>
  <si>
    <t>Interest paid</t>
  </si>
  <si>
    <t>Dividend received</t>
  </si>
  <si>
    <t>CASH FLOWS FROM INVESTING ACTIVITIES</t>
  </si>
  <si>
    <t>Purchase of property, plant and equipment</t>
  </si>
  <si>
    <t>Purchase of marketable securities</t>
  </si>
  <si>
    <t>Proceeds from disposal of marketable securities</t>
  </si>
  <si>
    <t>CASH FLOWS FROM FINANCING ACTIVITIES</t>
  </si>
  <si>
    <t>Dividend paid</t>
  </si>
  <si>
    <t xml:space="preserve">Share </t>
  </si>
  <si>
    <t>Share</t>
  </si>
  <si>
    <t>Capital</t>
  </si>
  <si>
    <t>premium</t>
  </si>
  <si>
    <t>capital</t>
  </si>
  <si>
    <t>Distributable</t>
  </si>
  <si>
    <t>Retained</t>
  </si>
  <si>
    <t>earnings</t>
  </si>
  <si>
    <t>Total</t>
  </si>
  <si>
    <t>-</t>
  </si>
  <si>
    <t xml:space="preserve">      Non-distributable</t>
  </si>
  <si>
    <t>Net Profit attributable to shareholders</t>
  </si>
  <si>
    <t>Adjustments for:</t>
  </si>
  <si>
    <t>Proceeds from disposal of property, plant and equipment</t>
  </si>
  <si>
    <t>EPS - Basic (sen)</t>
  </si>
  <si>
    <t>EPS - Diluted (sen)</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</si>
  <si>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</si>
  <si>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</si>
  <si>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</si>
  <si>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</si>
  <si>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</si>
  <si>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</si>
  <si>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</si>
  <si>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Changes in working capital</t>
  </si>
  <si>
    <t>Net changes in current assets</t>
  </si>
  <si>
    <t>Net changes in current liabilities</t>
  </si>
  <si>
    <t xml:space="preserve">                            Individual Period</t>
  </si>
  <si>
    <t xml:space="preserve">                       Cumulative Period</t>
  </si>
  <si>
    <t xml:space="preserve"> Corresponding</t>
  </si>
  <si>
    <t>Period</t>
  </si>
  <si>
    <t>Net tangible assets per share (RM)</t>
  </si>
  <si>
    <t>Ended</t>
  </si>
  <si>
    <t>Net cash flow from operating activities</t>
  </si>
  <si>
    <t>Net cash flow from investing activities</t>
  </si>
  <si>
    <t>Net cash flow from financing activities</t>
  </si>
  <si>
    <t>CASH AND CASH EQUIVALENTS AT BEGINNING OF FINANCIAL YEAR</t>
  </si>
  <si>
    <t>Finance cost</t>
  </si>
  <si>
    <t>Gross profit</t>
  </si>
  <si>
    <t>Other operating income</t>
  </si>
  <si>
    <t>Administrative expenses</t>
  </si>
  <si>
    <t>Profit from operations</t>
  </si>
  <si>
    <t>Profit from ordinary activities before taxation</t>
  </si>
  <si>
    <t>Investment in an associate</t>
  </si>
  <si>
    <t>Amount due from an associate</t>
  </si>
  <si>
    <t>Interest expense</t>
  </si>
  <si>
    <t>Marketable securities</t>
  </si>
  <si>
    <t>PINTARAS JAYA BERHAD (189900-H)</t>
  </si>
  <si>
    <t xml:space="preserve">        (Incorporated in Malaysia)</t>
  </si>
  <si>
    <t>Notes:-</t>
  </si>
  <si>
    <t>1</t>
  </si>
  <si>
    <t>2</t>
  </si>
  <si>
    <t>3</t>
  </si>
  <si>
    <t>Seasonal or Cyclical Factors</t>
  </si>
  <si>
    <t>The business operations of the Group are not materially affected by any seasonal or cyclical factors.</t>
  </si>
  <si>
    <t>4</t>
  </si>
  <si>
    <t>Unusual Items</t>
  </si>
  <si>
    <t>There were no unusual items affecting assets, liabilities, equity, net income or cash flows during the financial period under review.</t>
  </si>
  <si>
    <t>5</t>
  </si>
  <si>
    <t>There were no estimations of amount used in our previous reporting having a material impact in the current reporting.</t>
  </si>
  <si>
    <t>6</t>
  </si>
  <si>
    <t>There were no issuance and repayment of debt and equity securities, share buy-backs, share cancellations, shares held as treasury shares and resale of treasury shares for the financial period under review.</t>
  </si>
  <si>
    <t>7</t>
  </si>
  <si>
    <t>Dividend Paid</t>
  </si>
  <si>
    <t>8</t>
  </si>
  <si>
    <t>(a)</t>
  </si>
  <si>
    <t>The Group did not carry out any valuations on its property, plant and equipment.</t>
  </si>
  <si>
    <t>(b)</t>
  </si>
  <si>
    <t>9</t>
  </si>
  <si>
    <t>Manufacturing</t>
  </si>
  <si>
    <t>Eliminations</t>
  </si>
  <si>
    <t>External sales</t>
  </si>
  <si>
    <t>Inter-segment sales</t>
  </si>
  <si>
    <t>10</t>
  </si>
  <si>
    <t>Subsequent Material Events</t>
  </si>
  <si>
    <t>11</t>
  </si>
  <si>
    <t>12</t>
  </si>
  <si>
    <t>Contingent Liabilities</t>
  </si>
  <si>
    <t>- Corporate guarantees given to banks for facilities granted</t>
  </si>
  <si>
    <t xml:space="preserve">  to subsidiary companies (unsecured)</t>
  </si>
  <si>
    <t>- Bank guarantees given to third parties in the normal course</t>
  </si>
  <si>
    <t xml:space="preserve">  of business (unsecured)</t>
  </si>
  <si>
    <t>13</t>
  </si>
  <si>
    <t>Review of Performance of the Company and its Principal Subsidiaries</t>
  </si>
  <si>
    <t>14</t>
  </si>
  <si>
    <t>15</t>
  </si>
  <si>
    <t>Prospects for the Current Financial Year</t>
  </si>
  <si>
    <t>16</t>
  </si>
  <si>
    <t>The Company did not issue any profit forecast for the financial year.</t>
  </si>
  <si>
    <t>17</t>
  </si>
  <si>
    <t>Taxation comprises the following: -</t>
  </si>
  <si>
    <t>Current taxation</t>
  </si>
  <si>
    <t>Share of taxation of associate company</t>
  </si>
  <si>
    <t>18</t>
  </si>
  <si>
    <t>19</t>
  </si>
  <si>
    <t>Total Purchases</t>
  </si>
  <si>
    <t>Total Disposals</t>
  </si>
  <si>
    <t>At cost</t>
  </si>
  <si>
    <t>At carrying value/book value; and</t>
  </si>
  <si>
    <t>At market value</t>
  </si>
  <si>
    <t>20</t>
  </si>
  <si>
    <t>Status of Corporate Proposals</t>
  </si>
  <si>
    <t>21</t>
  </si>
  <si>
    <t>Group borrowings and Debt Securities</t>
  </si>
  <si>
    <t>22</t>
  </si>
  <si>
    <t>23</t>
  </si>
  <si>
    <t>There is no material litigation at the date of this report.</t>
  </si>
  <si>
    <t>24</t>
  </si>
  <si>
    <t xml:space="preserve">Dividend </t>
  </si>
  <si>
    <t>25</t>
  </si>
  <si>
    <t>Cumulative Quarter</t>
  </si>
  <si>
    <t>Current quarter</t>
  </si>
  <si>
    <t>ended</t>
  </si>
  <si>
    <t>Basic earnings per share</t>
  </si>
  <si>
    <t>- Net profit for the period</t>
  </si>
  <si>
    <t xml:space="preserve">- Weighted average number of </t>
  </si>
  <si>
    <t xml:space="preserve">     ordinary shares in issue</t>
  </si>
  <si>
    <t>(RM'000)</t>
  </si>
  <si>
    <t>('000)</t>
  </si>
  <si>
    <t>- Basic earnings per share</t>
  </si>
  <si>
    <t>(sen)</t>
  </si>
  <si>
    <t>Diluted earnings per share</t>
  </si>
  <si>
    <t>- Adjustment for share options</t>
  </si>
  <si>
    <t>- Weighted average number of</t>
  </si>
  <si>
    <t xml:space="preserve">     ordinary shares for</t>
  </si>
  <si>
    <t xml:space="preserve">     diluted earnings per share</t>
  </si>
  <si>
    <t>- Diluted earnings per share</t>
  </si>
  <si>
    <t>By order of the Board</t>
  </si>
  <si>
    <t>KHOO YOK KEE</t>
  </si>
  <si>
    <t>Executive Director</t>
  </si>
  <si>
    <t>Shah Alam</t>
  </si>
  <si>
    <t>Valuations of Property, Plant and Equipment</t>
  </si>
  <si>
    <t>Variance of Actual Profit from Forecast Profit</t>
  </si>
  <si>
    <t xml:space="preserve">Cumulative </t>
  </si>
  <si>
    <t>quarter</t>
  </si>
  <si>
    <t>Property, plant and equipment written off</t>
  </si>
  <si>
    <t>Material Changes in the Quarterly Results compared to the results of the Preceding Quarter</t>
  </si>
  <si>
    <t>(The figures have not been audited)</t>
  </si>
  <si>
    <t>Preceding</t>
  </si>
  <si>
    <t>Tax refund</t>
  </si>
  <si>
    <t>Net profit attributable to shareholders</t>
  </si>
  <si>
    <t xml:space="preserve">Investment properties </t>
  </si>
  <si>
    <t xml:space="preserve">Inventories </t>
  </si>
  <si>
    <t>Proceeds from disposal of investment property</t>
  </si>
  <si>
    <t>Piling, civil engineering and construction works</t>
  </si>
  <si>
    <t>Repayment of short term borrowings</t>
  </si>
  <si>
    <t>Long term receivable</t>
  </si>
  <si>
    <t>Payables</t>
  </si>
  <si>
    <t>Receivables</t>
  </si>
  <si>
    <t>Total Gain on Disposal</t>
  </si>
  <si>
    <t>Investment holding, property investment &amp; development</t>
  </si>
  <si>
    <t>At 1 July 2003</t>
  </si>
  <si>
    <t>Dividends</t>
  </si>
  <si>
    <t>Unallocated income</t>
  </si>
  <si>
    <t>Unallocated costs</t>
  </si>
  <si>
    <t>Total revenue</t>
  </si>
  <si>
    <t>Result</t>
  </si>
  <si>
    <t>Group</t>
  </si>
  <si>
    <t>Transfer from deferred taxation</t>
  </si>
  <si>
    <t>Segment results</t>
  </si>
  <si>
    <t>Capital Commitments</t>
  </si>
  <si>
    <t>26</t>
  </si>
  <si>
    <t>Auditors' Report on Preceding Annual Financial Statements</t>
  </si>
  <si>
    <t>Basis of Preparation</t>
  </si>
  <si>
    <t>Segmental Reporting</t>
  </si>
  <si>
    <t>Changes in Composition of the Group</t>
  </si>
  <si>
    <t>Earnings Per Share</t>
  </si>
  <si>
    <t>Unquoted Investments and/or Properties</t>
  </si>
  <si>
    <t>Changes in Estimates</t>
  </si>
  <si>
    <t>Changes in Debt and Equity Securities</t>
  </si>
  <si>
    <t>Off Balance Sheet Financial Instruments</t>
  </si>
  <si>
    <t>There are no off balance sheet financial instruments as at the date of this report.</t>
  </si>
  <si>
    <t>Changes in Material Litigation</t>
  </si>
  <si>
    <t>30.06.2004</t>
  </si>
  <si>
    <t>Gain on disposal of marketable securities</t>
  </si>
  <si>
    <t>CONDENSED CONSOLIDATED BALANCE SHEET</t>
  </si>
  <si>
    <t>CONDENSED CONSOLIDATED STATEMENT OF CHANGES IN EQUITY</t>
  </si>
  <si>
    <t>CONDENSED CONSOLIDATED CASH FLOW STATEMENT</t>
  </si>
  <si>
    <t>reserves</t>
  </si>
  <si>
    <t>There were no corporate proposals announced at the date of this report.</t>
  </si>
  <si>
    <t>Interim report for the three months ended 30th September 2004</t>
  </si>
  <si>
    <t>For the Financial Quarter Ended 30th September 2004</t>
  </si>
  <si>
    <t>30.09.2004</t>
  </si>
  <si>
    <t>30.09.2003</t>
  </si>
  <si>
    <t>The condensed consolidated income statements should be read in conjunction with the audited financial statements  for the year ended 30th June 2004.</t>
  </si>
  <si>
    <t>As at 30 September 2004</t>
  </si>
  <si>
    <t>The condensed consolidated balance sheet should be read in conjunction with the audited financial statements for the year ended 30th June 2004.</t>
  </si>
  <si>
    <t>The condensed consolidated statement of changes in equity should be read in conjunction with the audited financial statements for the year ended 30th June 2004.</t>
  </si>
  <si>
    <t>Interim report for the three months ended 30 September 2004</t>
  </si>
  <si>
    <t>For The Financial Quarter Ended 30 September 2004</t>
  </si>
  <si>
    <t>At 1 July 2004</t>
  </si>
  <si>
    <t>At 30 September 2003</t>
  </si>
  <si>
    <t>At 30 September 2004</t>
  </si>
  <si>
    <t>The condensed consolidated cash flow statement should be read in conjunction with the audited financial statements for the year ended 30th June 2004.</t>
  </si>
  <si>
    <t>CASH AND CASH EQUIVALENTS AT END OF FINANCIAL PERIOD</t>
  </si>
  <si>
    <t>The interim financial report is prepared in accordance with MASB 26 "Interim Financial Reporting" and paragraph 9.22 of the Bursa Malaysia Securities Berhad Listing Requirements.  The accounting policies and presentation adopted for the interim financial report are consistent with those adopted for the annual financial statements for the financial year ended 30 June 2004.</t>
  </si>
  <si>
    <t>There was no qualified report issued by the auditors in the annual financial statements for the year ended 30 June 2004.</t>
  </si>
  <si>
    <t>No dividend was paid in the current financial period under review.</t>
  </si>
  <si>
    <t>The shareholders have approved a first and final dividend of 5 sen per share less income tax of 28% amounting to RM2,882,304 in respect of the financial year ended 30 June 2004 at the Annual General Meeting held on 26 October 2004. The said dividend shall be paid on 7 January 2005.</t>
  </si>
  <si>
    <t>3 months ended</t>
  </si>
  <si>
    <t>30 September 2004</t>
  </si>
  <si>
    <t>30 September 2003</t>
  </si>
  <si>
    <t>There are no items, transactions or event of a material and unusual nature which have arisen from 30 September 2004 to date of this announcement which would substantially affect the financial results of the Group for the period under review.</t>
  </si>
  <si>
    <t>The changes in contingent liabilities are as follows:</t>
  </si>
  <si>
    <t>The Group does not have any borrowings or debt securities as at 30 September 2004.</t>
  </si>
  <si>
    <t>The Directors do not recommend any interim dividend for the quarter under review.</t>
  </si>
  <si>
    <t>The basic and diluted earnings per share are the same as there is no dilution in its earnings because it is assumed that options under the Employees' Share Option Scheme will not be exercised as the average fair value of the ordinary shares as at 30 September 2004 was lower than the exercise price.</t>
  </si>
  <si>
    <t>19 November 2004</t>
  </si>
  <si>
    <t>The effective tax rate of the Group is lower than the statutory tax rate mainly due to the capital gains which are not subject to tax and lower tax rate applicable to different levels of taxable income in certain subsidiary companies.</t>
  </si>
  <si>
    <t>Barring unforeseen circumstances,  the Board expects the performance of the Group to remain satisfactory in line with the growth of the economy in the current financial year.</t>
  </si>
  <si>
    <t>Marketable Securities</t>
  </si>
  <si>
    <t>Total purchases and disposals of marketable securities for the current financial year to date are as follows: -</t>
  </si>
  <si>
    <t>Total investments in marketable securities as at 30 September 2004 are as follows:-</t>
  </si>
  <si>
    <t>There was no sale of  unquoted investments and/or properties outside the ordinary course of the Group's business for the financial period ended 30 September 2004.</t>
  </si>
  <si>
    <t>The effect of the acquisition on the interim financial statements is as follows:</t>
  </si>
  <si>
    <t>Increase in the Group's net profit for:</t>
  </si>
  <si>
    <t>Increase in the Group's net assets as at 30 September 2004</t>
  </si>
  <si>
    <t>- 3 months ended 30 September 2004</t>
  </si>
  <si>
    <t>17.11.2004</t>
  </si>
  <si>
    <t>Cost of sales</t>
  </si>
  <si>
    <t>Other operating expenses</t>
  </si>
  <si>
    <t>Goodwill on consolidation</t>
  </si>
  <si>
    <t>Loss on disposal of investment property</t>
  </si>
  <si>
    <t>Acquisition of a subsidiary company</t>
  </si>
  <si>
    <t>Year</t>
  </si>
  <si>
    <t>NET DECREASE IN CASH &amp; CASH EQUIVALENTS</t>
  </si>
  <si>
    <t>On 10 August 2004, the Company announced the acquisition of 100% equity interest in Corplast Packaging Industries Sdn Bhd ("Corplast") for a total cash consideration of RM3,851,244. The acquisition was completed on 1 September 2004.</t>
  </si>
  <si>
    <t>Sales from the Group's manufacturing division rose by 29% to RM8.77 million from RM6.78 million last year. Profit before taxation rose in tandem to RM1.66 million or 50% higher than RM1.10 million last year. These  results include a contribution in revenue of RM0.84 million and profit before taxation of RM0.22 million by the newly acquired subsidiary, Corplast.</t>
  </si>
  <si>
    <t>For the 1st financial quarter under review, the Group recorded a revenue of RM25.02 million, representing an increase of RM7.62 million or 44% compared with RM17.40 million in the preceding quarter. The Group's profit before taxation of RM4.18 million was RM0.76 million or 22% higher compared to the preceding quarter of RM3.42 million. The increase was attributable mainly to the improved performance from both the construction and manufacturing divisions.</t>
  </si>
  <si>
    <t>For the three months ended 30 September 2004, the Group recorded a slightly lower revenue of RM25.02 million as compared to the preceding year of RM25.38 million.  Despite the decline in revenue, the Group achieved a higher profit before taxation of RM4.18 million as compared to previous corresponding period of RM3.58 million. The improvement in these results is mainly due to the significant improvement in contribution by the construction and manufacturing divisions by RM0.59 million and RM0.56 million respectively. This, however, was partly offset by lower gain on disposal of marketable securities of RM0.09 million against RM0.59 million last year.</t>
  </si>
  <si>
    <t>The construction division recorded a lower revenue of RM16.25 million compared to RM18.59 million last year. Despite the decline, profit before taxation rose by RM0.59 million or 39% to RM2.10 million from RM1.51 million last year due to higher margins.</t>
  </si>
  <si>
    <t>Cash outflow of the Group on acquisition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</si>
</sst>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0.0"/>
    <numFmt numFmtId="174" formatCode="#,##0;[Red]#,##0"/>
    <numFmt numFmtId="175" formatCode="#,##0.0_);\(#,##0.0\)"/>
    <numFmt numFmtId="176" formatCode="#,##0.000_);\(#,##0.000\)"/>
    <numFmt numFmtId="177" formatCode="#,##0.0000_);\(#,##0.0000\)"/>
    <numFmt numFmtId="178" formatCode="_(* #,##0.0000_);_(* \(#,##0.0000\);_(* &quot;-&quot;??_);_(@_)"/>
    <numFmt numFmtId="179" formatCode="_(* #,##0.0000_);_(* \(#,##0.0000\);_(* &quot;-&quot;????_);_(@_)"/>
    <numFmt numFmtId="180" formatCode="_(* #,##0.00000_);_(* \(#,##0.00000\);_(* &quot;-&quot;??_);_(@_)"/>
  </numFmts>
  <fonts count="14">
    <font>
      <sz val="10"/>
      <name val="Arial"/>
      <family val="0"/>
    </font>
    <font>
      <b/>
      <sz val="9"/>
      <name val="Arial"/>
      <family val="2"/>
    </font>
    <font>
      <sz val="8"/>
      <name val="Arial"/>
      <family val="2"/>
    </font>
    <font>
      <b/>
      <sz val="12"/>
      <name val="Arial"/>
      <family val="2"/>
    </font>
    <font>
      <sz val="9"/>
      <name val="Arial"/>
      <family val="2"/>
    </font>
    <font>
      <b/>
      <sz val="10"/>
      <name val="Arial"/>
      <family val="2"/>
    </font>
    <font>
      <sz val="8"/>
      <name val="Tahoma"/>
      <family val="0"/>
    </font>
    <font>
      <b/>
      <sz val="8"/>
      <name val="Tahoma"/>
      <family val="0"/>
    </font>
    <font>
      <b/>
      <sz val="11"/>
      <name val="Times New Roman"/>
      <family val="1"/>
    </font>
    <font>
      <b/>
      <sz val="11"/>
      <name val="Arial"/>
      <family val="0"/>
    </font>
    <font>
      <sz val="11"/>
      <name val="Times New Roman"/>
      <family val="1"/>
    </font>
    <font>
      <sz val="11"/>
      <name val="Arial"/>
      <family val="0"/>
    </font>
    <font>
      <i/>
      <sz val="8"/>
      <name val="Arial"/>
      <family val="2"/>
    </font>
    <font>
      <b/>
      <sz val="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3" fontId="0" fillId="0" borderId="0" xfId="15" applyAlignment="1">
      <alignment/>
    </xf>
    <xf numFmtId="43" fontId="0" fillId="0" borderId="0" xfId="15" applyAlignment="1">
      <alignment horizontal="center"/>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Border="1" applyAlignment="1">
      <alignment/>
    </xf>
    <xf numFmtId="171" fontId="0" fillId="0" borderId="2" xfId="15" applyNumberForma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3" xfId="0" applyNumberFormat="1" applyBorder="1" applyAlignment="1">
      <alignment/>
    </xf>
    <xf numFmtId="37" fontId="0" fillId="0" borderId="4" xfId="0" applyNumberFormat="1" applyBorder="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15" applyNumberFormat="1" applyAlignment="1">
      <alignment horizontal="center"/>
    </xf>
    <xf numFmtId="37" fontId="0" fillId="0" borderId="2" xfId="0" applyNumberFormat="1" applyBorder="1" applyAlignment="1">
      <alignment/>
    </xf>
    <xf numFmtId="39" fontId="0" fillId="0" borderId="5" xfId="0" applyNumberFormat="1" applyBorder="1" applyAlignment="1">
      <alignment/>
    </xf>
    <xf numFmtId="39" fontId="0" fillId="0" borderId="6" xfId="0" applyNumberFormat="1" applyBorder="1" applyAlignment="1">
      <alignment/>
    </xf>
    <xf numFmtId="39" fontId="0" fillId="0" borderId="0" xfId="0" applyNumberFormat="1" applyAlignment="1">
      <alignment/>
    </xf>
    <xf numFmtId="171" fontId="0" fillId="0" borderId="0" xfId="15" applyNumberFormat="1" applyFont="1" applyAlignment="1">
      <alignment horizontal="center"/>
    </xf>
    <xf numFmtId="43" fontId="0" fillId="0" borderId="0" xfId="15" applyFont="1" applyAlignment="1">
      <alignment/>
    </xf>
    <xf numFmtId="37" fontId="3" fillId="0" borderId="0" xfId="0" applyNumberFormat="1" applyFont="1" applyAlignment="1">
      <alignment/>
    </xf>
    <xf numFmtId="37" fontId="1" fillId="0" borderId="0" xfId="0" applyNumberFormat="1" applyFont="1" applyAlignment="1">
      <alignment/>
    </xf>
    <xf numFmtId="37" fontId="4" fillId="0" borderId="0" xfId="0" applyNumberFormat="1" applyFont="1" applyAlignment="1">
      <alignment/>
    </xf>
    <xf numFmtId="43" fontId="4" fillId="0" borderId="0" xfId="15" applyFont="1" applyAlignment="1">
      <alignment/>
    </xf>
    <xf numFmtId="0" fontId="0" fillId="0" borderId="0" xfId="15" applyNumberFormat="1" applyFont="1" applyAlignment="1">
      <alignment horizontal="center"/>
    </xf>
    <xf numFmtId="178" fontId="0" fillId="0" borderId="0" xfId="15" applyNumberFormat="1" applyAlignment="1">
      <alignment/>
    </xf>
    <xf numFmtId="37" fontId="5" fillId="0" borderId="0" xfId="0" applyNumberFormat="1" applyFont="1" applyBorder="1" applyAlignment="1">
      <alignment horizontal="center"/>
    </xf>
    <xf numFmtId="43" fontId="0" fillId="0" borderId="0" xfId="15" applyFont="1" applyAlignment="1">
      <alignment horizontal="center"/>
    </xf>
    <xf numFmtId="0" fontId="10" fillId="0" borderId="0" xfId="0" applyFont="1" applyAlignment="1">
      <alignment/>
    </xf>
    <xf numFmtId="0" fontId="10" fillId="0" borderId="0" xfId="0" applyFont="1" applyAlignment="1" quotePrefix="1">
      <alignment horizontal="left"/>
    </xf>
    <xf numFmtId="0" fontId="8" fillId="0" borderId="0" xfId="0" applyFont="1" applyAlignment="1">
      <alignment/>
    </xf>
    <xf numFmtId="0" fontId="10" fillId="0" borderId="0" xfId="0" applyFont="1" applyAlignment="1" quotePrefix="1">
      <alignment/>
    </xf>
    <xf numFmtId="0" fontId="11" fillId="0" borderId="0" xfId="0" applyFont="1" applyAlignment="1">
      <alignment/>
    </xf>
    <xf numFmtId="0" fontId="10" fillId="0" borderId="0" xfId="0" applyFont="1" applyAlignment="1">
      <alignment horizontal="center" vertical="top"/>
    </xf>
    <xf numFmtId="0" fontId="10" fillId="0" borderId="0" xfId="0" applyFont="1" applyAlignment="1">
      <alignment horizontal="center"/>
    </xf>
    <xf numFmtId="0" fontId="10" fillId="0" borderId="0" xfId="0" applyFont="1" applyAlignment="1">
      <alignment vertical="top"/>
    </xf>
    <xf numFmtId="0" fontId="8" fillId="0" borderId="0" xfId="0" applyFont="1" applyAlignment="1" quotePrefix="1">
      <alignment/>
    </xf>
    <xf numFmtId="0" fontId="8" fillId="0" borderId="0" xfId="0" applyFont="1" applyAlignment="1">
      <alignment/>
    </xf>
    <xf numFmtId="3" fontId="10" fillId="0" borderId="0" xfId="0" applyNumberFormat="1" applyFont="1" applyAlignment="1">
      <alignment horizontal="right"/>
    </xf>
    <xf numFmtId="3" fontId="10" fillId="0" borderId="0" xfId="0" applyNumberFormat="1" applyFont="1" applyAlignment="1">
      <alignment/>
    </xf>
    <xf numFmtId="3" fontId="10" fillId="0" borderId="0" xfId="0" applyNumberFormat="1" applyFont="1" applyAlignment="1">
      <alignment horizontal="center"/>
    </xf>
    <xf numFmtId="37" fontId="10" fillId="0" borderId="0" xfId="0" applyNumberFormat="1" applyFont="1" applyAlignment="1">
      <alignment horizontal="right"/>
    </xf>
    <xf numFmtId="3" fontId="10" fillId="0" borderId="1" xfId="0" applyNumberFormat="1" applyFont="1" applyBorder="1" applyAlignment="1">
      <alignment/>
    </xf>
    <xf numFmtId="0" fontId="10" fillId="0" borderId="1" xfId="0" applyFont="1" applyBorder="1" applyAlignment="1">
      <alignment/>
    </xf>
    <xf numFmtId="37" fontId="10" fillId="0" borderId="1" xfId="0" applyNumberFormat="1" applyFont="1" applyBorder="1" applyAlignment="1">
      <alignment/>
    </xf>
    <xf numFmtId="37" fontId="10" fillId="0" borderId="0" xfId="0" applyNumberFormat="1" applyFont="1" applyAlignment="1">
      <alignment/>
    </xf>
    <xf numFmtId="37" fontId="10" fillId="0" borderId="4" xfId="0" applyNumberFormat="1" applyFont="1" applyBorder="1" applyAlignment="1">
      <alignment/>
    </xf>
    <xf numFmtId="37" fontId="10" fillId="0" borderId="3" xfId="0" applyNumberFormat="1" applyFont="1" applyBorder="1" applyAlignment="1">
      <alignment/>
    </xf>
    <xf numFmtId="0" fontId="10" fillId="0" borderId="0" xfId="0" applyFont="1" applyAlignment="1">
      <alignment horizontal="right"/>
    </xf>
    <xf numFmtId="0" fontId="10" fillId="0" borderId="0" xfId="0" applyFont="1" applyAlignment="1">
      <alignment horizontal="left"/>
    </xf>
    <xf numFmtId="0" fontId="10" fillId="0" borderId="0" xfId="0" applyFont="1" applyAlignment="1" quotePrefix="1">
      <alignment horizontal="right"/>
    </xf>
    <xf numFmtId="37" fontId="10" fillId="0" borderId="1" xfId="0" applyNumberFormat="1" applyFont="1" applyBorder="1" applyAlignment="1">
      <alignment horizontal="right"/>
    </xf>
    <xf numFmtId="0" fontId="10" fillId="0" borderId="0" xfId="0" applyFont="1" applyAlignment="1" quotePrefix="1">
      <alignment horizontal="center"/>
    </xf>
    <xf numFmtId="37" fontId="10" fillId="0" borderId="0" xfId="0" applyNumberFormat="1" applyFont="1" applyAlignment="1">
      <alignment/>
    </xf>
    <xf numFmtId="0" fontId="10" fillId="0" borderId="0" xfId="0" applyFont="1" applyBorder="1" applyAlignment="1">
      <alignment/>
    </xf>
    <xf numFmtId="0" fontId="10" fillId="0" borderId="0" xfId="0" applyFont="1" applyAlignment="1">
      <alignment/>
    </xf>
    <xf numFmtId="37" fontId="12" fillId="0" borderId="0" xfId="0" applyNumberFormat="1" applyFont="1" applyAlignment="1" quotePrefix="1">
      <alignment/>
    </xf>
    <xf numFmtId="37" fontId="0" fillId="0" borderId="0" xfId="0" applyNumberFormat="1" applyAlignment="1">
      <alignment horizontal="right"/>
    </xf>
    <xf numFmtId="37" fontId="0" fillId="0" borderId="0" xfId="0" applyNumberFormat="1" applyBorder="1" applyAlignment="1">
      <alignment horizontal="right"/>
    </xf>
    <xf numFmtId="39" fontId="10" fillId="0" borderId="0" xfId="0" applyNumberFormat="1" applyFont="1" applyAlignment="1">
      <alignment/>
    </xf>
    <xf numFmtId="39" fontId="10" fillId="0" borderId="0" xfId="0" applyNumberFormat="1" applyFont="1" applyAlignment="1">
      <alignment horizontal="right"/>
    </xf>
    <xf numFmtId="171" fontId="0" fillId="0" borderId="0" xfId="15" applyNumberFormat="1" applyFont="1" applyBorder="1" applyAlignment="1">
      <alignment/>
    </xf>
    <xf numFmtId="171" fontId="0" fillId="0" borderId="0" xfId="15" applyNumberFormat="1" applyFont="1" applyBorder="1" applyAlignment="1">
      <alignment horizontal="right"/>
    </xf>
    <xf numFmtId="171" fontId="0" fillId="0" borderId="0" xfId="15" applyNumberFormat="1" applyFont="1" applyBorder="1" applyAlignment="1">
      <alignment horizontal="center"/>
    </xf>
    <xf numFmtId="171" fontId="10" fillId="0" borderId="0" xfId="0" applyNumberFormat="1" applyFont="1" applyAlignment="1">
      <alignment horizontal="right"/>
    </xf>
    <xf numFmtId="171" fontId="10" fillId="0" borderId="1" xfId="0" applyNumberFormat="1" applyFont="1" applyBorder="1" applyAlignment="1">
      <alignment/>
    </xf>
    <xf numFmtId="0" fontId="10" fillId="0" borderId="0" xfId="0" applyFont="1" applyAlignment="1">
      <alignment horizontal="center" vertical="top" wrapText="1"/>
    </xf>
    <xf numFmtId="171" fontId="10" fillId="0" borderId="0" xfId="0" applyNumberFormat="1" applyFont="1" applyAlignment="1">
      <alignment horizontal="center"/>
    </xf>
    <xf numFmtId="171" fontId="10" fillId="0" borderId="0" xfId="0" applyNumberFormat="1" applyFont="1" applyAlignment="1">
      <alignment/>
    </xf>
    <xf numFmtId="3" fontId="10" fillId="0" borderId="1" xfId="0" applyNumberFormat="1" applyFont="1" applyBorder="1" applyAlignment="1">
      <alignment horizontal="right"/>
    </xf>
    <xf numFmtId="171" fontId="0" fillId="0" borderId="0" xfId="0" applyNumberFormat="1" applyBorder="1" applyAlignment="1">
      <alignment/>
    </xf>
    <xf numFmtId="171" fontId="0" fillId="0" borderId="0" xfId="0" applyNumberFormat="1" applyAlignment="1">
      <alignment horizontal="right"/>
    </xf>
    <xf numFmtId="0" fontId="8" fillId="0" borderId="0" xfId="0" applyFont="1" applyAlignment="1">
      <alignment wrapText="1"/>
    </xf>
    <xf numFmtId="0" fontId="10" fillId="0" borderId="0" xfId="0" applyFont="1" applyAlignment="1">
      <alignment horizontal="center" wrapText="1"/>
    </xf>
    <xf numFmtId="37" fontId="0" fillId="0" borderId="0" xfId="0" applyNumberFormat="1" applyFont="1" applyBorder="1" applyAlignment="1" quotePrefix="1">
      <alignment horizontal="center"/>
    </xf>
    <xf numFmtId="37" fontId="0" fillId="0" borderId="0" xfId="0" applyNumberFormat="1" applyAlignment="1" quotePrefix="1">
      <alignment horizontal="center"/>
    </xf>
    <xf numFmtId="43" fontId="0" fillId="0" borderId="0" xfId="15" applyFont="1" applyAlignment="1" quotePrefix="1">
      <alignment horizontal="center"/>
    </xf>
    <xf numFmtId="0" fontId="10" fillId="0" borderId="0" xfId="0" applyFont="1" applyAlignment="1">
      <alignment horizontal="justify"/>
    </xf>
    <xf numFmtId="171" fontId="10" fillId="0" borderId="0" xfId="15" applyNumberFormat="1" applyFont="1" applyAlignment="1">
      <alignment/>
    </xf>
    <xf numFmtId="37" fontId="1" fillId="0" borderId="0" xfId="0" applyNumberFormat="1" applyFont="1" applyAlignment="1">
      <alignment horizontal="justify" vertical="top" wrapText="1"/>
    </xf>
    <xf numFmtId="171" fontId="0" fillId="0" borderId="0" xfId="15" applyNumberFormat="1" applyAlignment="1">
      <alignment horizontal="justify" vertical="top" wrapText="1"/>
    </xf>
    <xf numFmtId="0" fontId="8" fillId="0" borderId="0" xfId="0" applyFont="1" applyAlignment="1">
      <alignment/>
    </xf>
    <xf numFmtId="0" fontId="10" fillId="0" borderId="0" xfId="0" applyFont="1" applyAlignment="1">
      <alignment horizontal="justify" vertical="top" wrapText="1"/>
    </xf>
    <xf numFmtId="0" fontId="8" fillId="0" borderId="0" xfId="0" applyFont="1" applyAlignment="1">
      <alignment horizontal="justify" vertical="top"/>
    </xf>
    <xf numFmtId="0" fontId="10" fillId="0" borderId="0" xfId="0" applyFont="1" applyAlignment="1">
      <alignment/>
    </xf>
    <xf numFmtId="0" fontId="11" fillId="0" borderId="0" xfId="0" applyFont="1" applyAlignment="1">
      <alignment/>
    </xf>
    <xf numFmtId="0" fontId="0" fillId="0" borderId="0" xfId="0" applyAlignment="1">
      <alignment/>
    </xf>
    <xf numFmtId="0" fontId="8" fillId="0" borderId="0" xfId="0" applyFont="1" applyBorder="1" applyAlignment="1">
      <alignment horizontal="center"/>
    </xf>
    <xf numFmtId="0" fontId="9" fillId="0" borderId="0" xfId="0" applyFont="1" applyAlignment="1">
      <alignment horizontal="center"/>
    </xf>
    <xf numFmtId="0" fontId="8" fillId="0" borderId="0" xfId="0" applyFont="1" applyAlignment="1" quotePrefix="1">
      <alignment horizontal="center"/>
    </xf>
    <xf numFmtId="0" fontId="8" fillId="0" borderId="0" xfId="0" applyFont="1" applyAlignment="1">
      <alignment horizontal="center"/>
    </xf>
    <xf numFmtId="0" fontId="10" fillId="0" borderId="0" xfId="0" applyFont="1" applyAlignment="1">
      <alignment vertical="top" wrapText="1"/>
    </xf>
    <xf numFmtId="0" fontId="8" fillId="0" borderId="0" xfId="0" applyFont="1" applyBorder="1" applyAlignment="1">
      <alignment/>
    </xf>
    <xf numFmtId="0" fontId="10" fillId="0" borderId="0" xfId="0" applyNumberFormat="1" applyFont="1" applyAlignment="1">
      <alignment horizontal="justify" vertical="top" wrapText="1"/>
    </xf>
    <xf numFmtId="0" fontId="10" fillId="0" borderId="0" xfId="0" applyFont="1" applyAlignment="1">
      <alignment horizontal="justify"/>
    </xf>
    <xf numFmtId="0" fontId="10" fillId="0" borderId="0" xfId="0" applyFont="1" applyAlignment="1" quotePrefix="1">
      <alignment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center" wrapText="1"/>
    </xf>
    <xf numFmtId="0" fontId="0" fillId="0" borderId="0" xfId="0" applyFont="1" applyAlignment="1">
      <alignment horizontal="center" wrapText="1"/>
    </xf>
    <xf numFmtId="0" fontId="8"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49"/>
  <sheetViews>
    <sheetView tabSelected="1" workbookViewId="0" topLeftCell="A1">
      <selection activeCell="B1" sqref="B1"/>
    </sheetView>
  </sheetViews>
  <sheetFormatPr defaultColWidth="9.140625" defaultRowHeight="12.75"/>
  <cols>
    <col min="1" max="1" width="9.140625" style="9" customWidth="1"/>
    <col min="2" max="2" width="40.28125" style="9" customWidth="1"/>
    <col min="3" max="3" width="12.8515625" style="9" customWidth="1"/>
    <col min="4" max="4" width="13.8515625" style="9" bestFit="1" customWidth="1"/>
    <col min="5" max="5" width="2.57421875" style="9" customWidth="1"/>
    <col min="6" max="6" width="11.57421875" style="9" customWidth="1"/>
    <col min="7" max="7" width="13.8515625" style="9" bestFit="1" customWidth="1"/>
    <col min="8" max="8" width="9.7109375" style="9" bestFit="1" customWidth="1"/>
    <col min="9" max="16384" width="9.140625" style="9" customWidth="1"/>
  </cols>
  <sheetData>
    <row r="3" spans="2:7" ht="15.75">
      <c r="B3" s="23" t="s">
        <v>73</v>
      </c>
      <c r="G3" s="29"/>
    </row>
    <row r="4" spans="2:7" ht="12.75">
      <c r="B4" s="15" t="s">
        <v>230</v>
      </c>
      <c r="G4" s="29"/>
    </row>
    <row r="5" spans="2:7" ht="12.75">
      <c r="B5" s="59" t="s">
        <v>187</v>
      </c>
      <c r="G5" s="77"/>
    </row>
    <row r="7" ht="12.75">
      <c r="B7" s="9" t="s">
        <v>72</v>
      </c>
    </row>
    <row r="8" ht="12.75">
      <c r="B8" s="15" t="s">
        <v>231</v>
      </c>
    </row>
    <row r="10" spans="3:7" ht="12.75">
      <c r="C10" s="27" t="s">
        <v>77</v>
      </c>
      <c r="D10" s="16"/>
      <c r="E10" s="10"/>
      <c r="F10" s="27" t="s">
        <v>78</v>
      </c>
      <c r="G10" s="16"/>
    </row>
    <row r="11" spans="3:7" ht="12.75">
      <c r="C11" s="10" t="s">
        <v>2</v>
      </c>
      <c r="D11" s="10" t="s">
        <v>67</v>
      </c>
      <c r="E11" s="10"/>
      <c r="F11" s="10" t="s">
        <v>2</v>
      </c>
      <c r="G11" s="10" t="s">
        <v>67</v>
      </c>
    </row>
    <row r="12" spans="3:7" ht="12.75">
      <c r="C12" s="10" t="s">
        <v>3</v>
      </c>
      <c r="D12" s="9" t="s">
        <v>79</v>
      </c>
      <c r="E12" s="10"/>
      <c r="F12" s="10" t="s">
        <v>4</v>
      </c>
      <c r="G12" s="9" t="s">
        <v>79</v>
      </c>
    </row>
    <row r="13" spans="3:7" ht="12.75">
      <c r="C13" s="10"/>
      <c r="D13" s="10" t="s">
        <v>3</v>
      </c>
      <c r="E13" s="10"/>
      <c r="F13" s="10"/>
      <c r="G13" s="10" t="s">
        <v>80</v>
      </c>
    </row>
    <row r="14" spans="3:7" ht="12.75">
      <c r="C14" s="10" t="s">
        <v>232</v>
      </c>
      <c r="D14" s="10" t="s">
        <v>233</v>
      </c>
      <c r="E14" s="10"/>
      <c r="F14" s="10" t="s">
        <v>232</v>
      </c>
      <c r="G14" s="10" t="s">
        <v>233</v>
      </c>
    </row>
    <row r="15" spans="3:7" ht="12.75">
      <c r="C15" s="10" t="s">
        <v>71</v>
      </c>
      <c r="D15" s="10" t="s">
        <v>71</v>
      </c>
      <c r="E15" s="10"/>
      <c r="F15" s="10" t="s">
        <v>71</v>
      </c>
      <c r="G15" s="10" t="s">
        <v>71</v>
      </c>
    </row>
    <row r="17" spans="2:7" ht="12.75">
      <c r="B17" s="9" t="s">
        <v>68</v>
      </c>
      <c r="C17" s="9">
        <v>25017</v>
      </c>
      <c r="D17" s="9">
        <v>25376</v>
      </c>
      <c r="F17" s="9">
        <v>25017</v>
      </c>
      <c r="G17" s="9">
        <v>25376</v>
      </c>
    </row>
    <row r="19" spans="2:7" ht="12.75">
      <c r="B19" s="9" t="s">
        <v>269</v>
      </c>
      <c r="C19" s="12">
        <v>-20098</v>
      </c>
      <c r="D19" s="12">
        <v>-22315</v>
      </c>
      <c r="F19" s="12">
        <v>-20098</v>
      </c>
      <c r="G19" s="12">
        <v>-22315</v>
      </c>
    </row>
    <row r="20" spans="2:7" ht="18.75" customHeight="1">
      <c r="B20" s="9" t="s">
        <v>88</v>
      </c>
      <c r="C20" s="9">
        <f>+C19+C17</f>
        <v>4919</v>
      </c>
      <c r="D20" s="9">
        <f>+D19+D17</f>
        <v>3061</v>
      </c>
      <c r="F20" s="9">
        <f>+F19+F17</f>
        <v>4919</v>
      </c>
      <c r="G20" s="9">
        <f>+G19+G17</f>
        <v>3061</v>
      </c>
    </row>
    <row r="21" ht="12.75" customHeight="1"/>
    <row r="22" spans="2:7" ht="12.75">
      <c r="B22" s="9" t="s">
        <v>89</v>
      </c>
      <c r="C22" s="9">
        <v>610</v>
      </c>
      <c r="D22" s="9">
        <v>1253</v>
      </c>
      <c r="F22" s="9">
        <v>610</v>
      </c>
      <c r="G22" s="9">
        <v>1253</v>
      </c>
    </row>
    <row r="24" spans="2:7" ht="12.75">
      <c r="B24" s="9" t="s">
        <v>90</v>
      </c>
      <c r="C24" s="9">
        <v>-426</v>
      </c>
      <c r="D24" s="9">
        <v>-369</v>
      </c>
      <c r="F24" s="9">
        <v>-426</v>
      </c>
      <c r="G24" s="9">
        <v>-369</v>
      </c>
    </row>
    <row r="26" spans="2:7" ht="12.75">
      <c r="B26" s="9" t="s">
        <v>270</v>
      </c>
      <c r="C26" s="9">
        <v>-966</v>
      </c>
      <c r="D26" s="9">
        <v>-609</v>
      </c>
      <c r="F26" s="9">
        <v>-966</v>
      </c>
      <c r="G26" s="9">
        <v>-609</v>
      </c>
    </row>
    <row r="28" spans="2:7" ht="12.75">
      <c r="B28" s="9" t="s">
        <v>91</v>
      </c>
      <c r="C28" s="11">
        <f>+C20+C24+C26+C22</f>
        <v>4137</v>
      </c>
      <c r="D28" s="11">
        <f>+D20+D24+D26+D22</f>
        <v>3336</v>
      </c>
      <c r="F28" s="11">
        <f>+F20+F24+F26+F22</f>
        <v>4137</v>
      </c>
      <c r="G28" s="11">
        <f>+G20+G24+G26+G22</f>
        <v>3336</v>
      </c>
    </row>
    <row r="30" spans="2:7" ht="12.75">
      <c r="B30" s="9" t="s">
        <v>87</v>
      </c>
      <c r="C30" s="9">
        <v>-7</v>
      </c>
      <c r="D30" s="9">
        <v>-12</v>
      </c>
      <c r="F30" s="9">
        <v>-7</v>
      </c>
      <c r="G30" s="9">
        <v>-12</v>
      </c>
    </row>
    <row r="32" spans="2:7" ht="12.75">
      <c r="B32" s="9" t="s">
        <v>69</v>
      </c>
      <c r="C32" s="12">
        <v>49</v>
      </c>
      <c r="D32" s="12">
        <v>260</v>
      </c>
      <c r="F32" s="12">
        <v>49</v>
      </c>
      <c r="G32" s="12">
        <v>260</v>
      </c>
    </row>
    <row r="34" spans="2:7" ht="12.75">
      <c r="B34" s="9" t="s">
        <v>92</v>
      </c>
      <c r="C34" s="9">
        <f>+C32+C30+C28</f>
        <v>4179</v>
      </c>
      <c r="D34" s="9">
        <f>+D32+D30+D28</f>
        <v>3584</v>
      </c>
      <c r="F34" s="9">
        <f>+F32+F30+F28</f>
        <v>4179</v>
      </c>
      <c r="G34" s="9">
        <f>+G32+G30+G28</f>
        <v>3584</v>
      </c>
    </row>
    <row r="36" spans="2:7" ht="12.75">
      <c r="B36" s="9" t="s">
        <v>5</v>
      </c>
      <c r="C36" s="9">
        <v>-1117</v>
      </c>
      <c r="D36" s="9">
        <v>-821</v>
      </c>
      <c r="F36" s="9">
        <v>-1117</v>
      </c>
      <c r="G36" s="9">
        <v>-821</v>
      </c>
    </row>
    <row r="38" spans="2:7" ht="13.5" thickBot="1">
      <c r="B38" s="9" t="s">
        <v>70</v>
      </c>
      <c r="C38" s="17">
        <f>+C36+C34</f>
        <v>3062</v>
      </c>
      <c r="D38" s="17">
        <f>+D36+D34</f>
        <v>2763</v>
      </c>
      <c r="E38" s="14"/>
      <c r="F38" s="17">
        <f>+F36+F34</f>
        <v>3062</v>
      </c>
      <c r="G38" s="17">
        <f>+G36+G34</f>
        <v>2763</v>
      </c>
    </row>
    <row r="39" ht="13.5" thickTop="1"/>
    <row r="41" spans="2:7" ht="13.5" thickBot="1">
      <c r="B41" s="9" t="s">
        <v>65</v>
      </c>
      <c r="C41" s="18">
        <v>3.82</v>
      </c>
      <c r="D41" s="20">
        <v>3.45</v>
      </c>
      <c r="F41" s="18">
        <v>3.82</v>
      </c>
      <c r="G41" s="18">
        <v>3.45</v>
      </c>
    </row>
    <row r="42" spans="2:7" ht="13.5" thickBot="1">
      <c r="B42" s="9" t="s">
        <v>66</v>
      </c>
      <c r="C42" s="19">
        <v>3.82</v>
      </c>
      <c r="D42" s="19">
        <v>3.45</v>
      </c>
      <c r="F42" s="19">
        <v>3.82</v>
      </c>
      <c r="G42" s="19">
        <v>3.45</v>
      </c>
    </row>
    <row r="46" spans="2:8" ht="24.75" customHeight="1">
      <c r="B46" s="82" t="s">
        <v>234</v>
      </c>
      <c r="C46" s="82"/>
      <c r="D46" s="82"/>
      <c r="E46" s="82"/>
      <c r="F46" s="82"/>
      <c r="G46" s="82"/>
      <c r="H46" s="25"/>
    </row>
    <row r="47" spans="2:8" ht="12.75">
      <c r="B47" s="24"/>
      <c r="C47" s="24"/>
      <c r="D47" s="24"/>
      <c r="E47" s="24"/>
      <c r="F47" s="24"/>
      <c r="G47" s="24"/>
      <c r="H47" s="25"/>
    </row>
    <row r="49" spans="2:7" ht="15">
      <c r="B49" s="31"/>
      <c r="C49" s="31"/>
      <c r="D49" s="31"/>
      <c r="E49" s="31"/>
      <c r="F49" s="31"/>
      <c r="G49" s="31"/>
    </row>
  </sheetData>
  <mergeCells count="1">
    <mergeCell ref="B46:G46"/>
  </mergeCells>
  <printOptions/>
  <pageMargins left="0.75" right="0.5" top="0.75" bottom="0.75" header="0.5" footer="0.5"/>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I63"/>
  <sheetViews>
    <sheetView workbookViewId="0" topLeftCell="A1">
      <selection activeCell="B1" sqref="B1"/>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23" t="s">
        <v>73</v>
      </c>
    </row>
    <row r="4" ht="12.75">
      <c r="B4" s="15" t="s">
        <v>230</v>
      </c>
    </row>
    <row r="5" ht="12.75">
      <c r="B5" s="59" t="s">
        <v>187</v>
      </c>
    </row>
    <row r="7" ht="12.75">
      <c r="B7" s="22" t="s">
        <v>225</v>
      </c>
    </row>
    <row r="8" ht="12.75">
      <c r="B8" s="22" t="s">
        <v>235</v>
      </c>
    </row>
    <row r="10" spans="3:5" ht="12.75">
      <c r="C10" s="2" t="s">
        <v>6</v>
      </c>
      <c r="D10" s="2"/>
      <c r="E10" s="2" t="s">
        <v>9</v>
      </c>
    </row>
    <row r="11" spans="3:5" ht="12.75">
      <c r="C11" s="2" t="s">
        <v>13</v>
      </c>
      <c r="D11" s="2"/>
      <c r="E11" s="2" t="s">
        <v>10</v>
      </c>
    </row>
    <row r="12" spans="3:5" ht="12.75">
      <c r="C12" s="2" t="s">
        <v>12</v>
      </c>
      <c r="D12" s="2"/>
      <c r="E12" s="2" t="s">
        <v>11</v>
      </c>
    </row>
    <row r="13" spans="3:5" ht="12.75">
      <c r="C13" s="2" t="s">
        <v>7</v>
      </c>
      <c r="D13" s="2"/>
      <c r="E13" s="2" t="s">
        <v>14</v>
      </c>
    </row>
    <row r="14" spans="3:5" ht="12.75">
      <c r="C14" s="2" t="s">
        <v>8</v>
      </c>
      <c r="D14" s="2"/>
      <c r="E14" s="2" t="s">
        <v>15</v>
      </c>
    </row>
    <row r="15" spans="3:5" ht="12.75">
      <c r="C15" s="79" t="s">
        <v>232</v>
      </c>
      <c r="D15" s="2"/>
      <c r="E15" s="30" t="s">
        <v>223</v>
      </c>
    </row>
    <row r="16" spans="3:5" ht="12.75">
      <c r="C16" s="30" t="s">
        <v>71</v>
      </c>
      <c r="D16" s="2"/>
      <c r="E16" s="30" t="s">
        <v>71</v>
      </c>
    </row>
    <row r="17" ht="12.75">
      <c r="B17" s="1" t="s">
        <v>16</v>
      </c>
    </row>
    <row r="18" spans="2:5" ht="12.75">
      <c r="B18" s="1" t="s">
        <v>17</v>
      </c>
      <c r="C18" s="3">
        <v>37843</v>
      </c>
      <c r="D18" s="3"/>
      <c r="E18" s="3">
        <v>36992</v>
      </c>
    </row>
    <row r="19" spans="2:5" ht="12.75">
      <c r="B19" s="22" t="s">
        <v>93</v>
      </c>
      <c r="C19" s="3">
        <v>839</v>
      </c>
      <c r="D19" s="3"/>
      <c r="E19" s="3">
        <v>799</v>
      </c>
    </row>
    <row r="20" spans="2:5" ht="12.75">
      <c r="B20" s="22" t="s">
        <v>191</v>
      </c>
      <c r="C20" s="3">
        <v>3033</v>
      </c>
      <c r="D20" s="3"/>
      <c r="E20" s="3">
        <v>3033</v>
      </c>
    </row>
    <row r="21" spans="2:5" ht="12.75">
      <c r="B21" s="22" t="s">
        <v>196</v>
      </c>
      <c r="C21" s="3">
        <v>1551</v>
      </c>
      <c r="D21" s="3"/>
      <c r="E21" s="3">
        <v>1921</v>
      </c>
    </row>
    <row r="22" spans="2:5" ht="12.75">
      <c r="B22" s="22" t="s">
        <v>271</v>
      </c>
      <c r="C22" s="3">
        <v>572</v>
      </c>
      <c r="D22" s="3"/>
      <c r="E22" s="3">
        <v>0</v>
      </c>
    </row>
    <row r="23" spans="3:5" ht="12.75">
      <c r="C23" s="5">
        <f>SUM(C18:C22)</f>
        <v>43838</v>
      </c>
      <c r="D23" s="7"/>
      <c r="E23" s="5">
        <f>SUM(E18:E22)</f>
        <v>42745</v>
      </c>
    </row>
    <row r="24" spans="3:5" ht="12.75">
      <c r="C24" s="3"/>
      <c r="D24" s="3"/>
      <c r="E24" s="3"/>
    </row>
    <row r="25" spans="2:5" ht="12.75">
      <c r="B25" s="1" t="s">
        <v>18</v>
      </c>
      <c r="C25" s="3"/>
      <c r="D25" s="3"/>
      <c r="E25" s="3"/>
    </row>
    <row r="26" spans="2:6" ht="12.75">
      <c r="B26" s="1" t="s">
        <v>19</v>
      </c>
      <c r="C26" s="6">
        <v>517</v>
      </c>
      <c r="D26" s="3"/>
      <c r="E26" s="6">
        <v>315</v>
      </c>
      <c r="F26" s="26"/>
    </row>
    <row r="27" spans="2:6" ht="12.75">
      <c r="B27" s="22" t="s">
        <v>192</v>
      </c>
      <c r="C27" s="3">
        <v>9900</v>
      </c>
      <c r="D27" s="3"/>
      <c r="E27" s="3">
        <v>9049</v>
      </c>
      <c r="F27" s="26"/>
    </row>
    <row r="28" spans="2:6" ht="12.75">
      <c r="B28" s="22" t="s">
        <v>198</v>
      </c>
      <c r="C28" s="3">
        <v>44082</v>
      </c>
      <c r="D28" s="3"/>
      <c r="E28" s="3">
        <v>33963</v>
      </c>
      <c r="F28" s="26"/>
    </row>
    <row r="29" spans="2:6" ht="12.75">
      <c r="B29" s="22" t="s">
        <v>94</v>
      </c>
      <c r="C29" s="3">
        <v>688</v>
      </c>
      <c r="D29" s="3"/>
      <c r="E29" s="3">
        <v>796</v>
      </c>
      <c r="F29" s="26"/>
    </row>
    <row r="30" spans="2:5" ht="12.75">
      <c r="B30" s="22" t="s">
        <v>96</v>
      </c>
      <c r="C30" s="3">
        <v>18359</v>
      </c>
      <c r="D30" s="3"/>
      <c r="E30" s="3">
        <v>14483</v>
      </c>
    </row>
    <row r="31" spans="2:5" ht="12.75">
      <c r="B31" s="1" t="s">
        <v>20</v>
      </c>
      <c r="C31" s="3">
        <v>23758</v>
      </c>
      <c r="D31" s="3"/>
      <c r="E31" s="3">
        <v>33436</v>
      </c>
    </row>
    <row r="32" spans="2:5" ht="12.75">
      <c r="B32" s="1" t="s">
        <v>21</v>
      </c>
      <c r="C32" s="3">
        <v>1043</v>
      </c>
      <c r="D32" s="3"/>
      <c r="E32" s="3">
        <v>767</v>
      </c>
    </row>
    <row r="33" spans="3:5" ht="12.75">
      <c r="C33" s="5">
        <f>SUM(C26:C32)</f>
        <v>98347</v>
      </c>
      <c r="D33" s="7"/>
      <c r="E33" s="5">
        <f>SUM(E26:E32)</f>
        <v>92809</v>
      </c>
    </row>
    <row r="34" spans="3:5" ht="12.75">
      <c r="C34" s="3"/>
      <c r="D34" s="3"/>
      <c r="E34" s="3"/>
    </row>
    <row r="35" spans="2:5" ht="12.75">
      <c r="B35" s="1" t="s">
        <v>22</v>
      </c>
      <c r="C35" s="3"/>
      <c r="D35" s="3"/>
      <c r="E35" s="3"/>
    </row>
    <row r="36" spans="2:5" ht="12.75">
      <c r="B36" s="1" t="s">
        <v>23</v>
      </c>
      <c r="C36" s="3">
        <v>2763</v>
      </c>
      <c r="D36" s="3"/>
      <c r="E36" s="3">
        <v>1597</v>
      </c>
    </row>
    <row r="37" spans="2:5" ht="12.75">
      <c r="B37" s="22" t="s">
        <v>197</v>
      </c>
      <c r="C37" s="3">
        <v>14662</v>
      </c>
      <c r="D37" s="3"/>
      <c r="E37" s="3">
        <v>12715</v>
      </c>
    </row>
    <row r="38" spans="2:5" ht="12.75">
      <c r="B38" s="1" t="s">
        <v>5</v>
      </c>
      <c r="C38" s="3">
        <v>1305</v>
      </c>
      <c r="D38" s="3"/>
      <c r="E38" s="3">
        <v>739</v>
      </c>
    </row>
    <row r="39" spans="3:5" ht="12.75">
      <c r="C39" s="5">
        <f>SUM(C36:C38)</f>
        <v>18730</v>
      </c>
      <c r="D39" s="7"/>
      <c r="E39" s="5">
        <f>SUM(E36:E38)</f>
        <v>15051</v>
      </c>
    </row>
    <row r="40" spans="2:5" ht="12.75">
      <c r="B40" s="1" t="s">
        <v>24</v>
      </c>
      <c r="C40" s="3">
        <f>+C33-C39</f>
        <v>79617</v>
      </c>
      <c r="D40" s="7"/>
      <c r="E40" s="3">
        <f>+E33-E39</f>
        <v>77758</v>
      </c>
    </row>
    <row r="41" spans="3:5" ht="12.75">
      <c r="C41" s="5">
        <f>+C40+C23</f>
        <v>123455</v>
      </c>
      <c r="D41" s="7"/>
      <c r="E41" s="5">
        <f>+E40+E23</f>
        <v>120503</v>
      </c>
    </row>
    <row r="42" spans="3:5" ht="12.75">
      <c r="C42" s="3"/>
      <c r="D42" s="3"/>
      <c r="E42" s="3"/>
    </row>
    <row r="43" spans="2:5" ht="12.75">
      <c r="B43" s="1" t="s">
        <v>25</v>
      </c>
      <c r="C43" s="3"/>
      <c r="D43" s="3"/>
      <c r="E43" s="3"/>
    </row>
    <row r="44" spans="2:5" ht="12.75">
      <c r="B44" s="1" t="s">
        <v>26</v>
      </c>
      <c r="C44" s="3">
        <v>3182</v>
      </c>
      <c r="D44" s="7"/>
      <c r="E44" s="3">
        <v>3292</v>
      </c>
    </row>
    <row r="45" spans="3:5" ht="12.75">
      <c r="C45" s="5">
        <f>+C44</f>
        <v>3182</v>
      </c>
      <c r="D45" s="7"/>
      <c r="E45" s="5">
        <f>+E44</f>
        <v>3292</v>
      </c>
    </row>
    <row r="46" spans="3:5" ht="13.5" thickBot="1">
      <c r="C46" s="8">
        <f>+C41-C45</f>
        <v>120273</v>
      </c>
      <c r="D46" s="7"/>
      <c r="E46" s="8">
        <f>+E41-E45</f>
        <v>117211</v>
      </c>
    </row>
    <row r="47" spans="3:5" ht="13.5" thickTop="1">
      <c r="C47" s="3"/>
      <c r="D47" s="3"/>
      <c r="E47" s="3"/>
    </row>
    <row r="48" spans="3:5" ht="12.75">
      <c r="C48" s="3"/>
      <c r="D48" s="3"/>
      <c r="E48" s="3"/>
    </row>
    <row r="49" spans="2:5" ht="12.75">
      <c r="B49" s="1" t="s">
        <v>27</v>
      </c>
      <c r="C49" s="3"/>
      <c r="D49" s="3"/>
      <c r="E49" s="3"/>
    </row>
    <row r="50" spans="3:5" ht="12.75">
      <c r="C50" s="3"/>
      <c r="D50" s="3"/>
      <c r="E50" s="3"/>
    </row>
    <row r="51" spans="2:5" ht="12.75">
      <c r="B51" s="1" t="s">
        <v>28</v>
      </c>
      <c r="C51" s="3"/>
      <c r="D51" s="3"/>
      <c r="E51" s="3"/>
    </row>
    <row r="52" spans="2:5" ht="12.75">
      <c r="B52" s="1" t="s">
        <v>29</v>
      </c>
      <c r="C52" s="3">
        <v>80064</v>
      </c>
      <c r="D52" s="3"/>
      <c r="E52" s="3">
        <v>80064</v>
      </c>
    </row>
    <row r="53" spans="2:5" ht="12.75">
      <c r="B53" s="1" t="s">
        <v>30</v>
      </c>
      <c r="C53" s="3">
        <v>3486</v>
      </c>
      <c r="D53" s="3"/>
      <c r="E53" s="3">
        <v>3486</v>
      </c>
    </row>
    <row r="54" spans="2:5" ht="12.75">
      <c r="B54" s="1" t="s">
        <v>31</v>
      </c>
      <c r="C54" s="3">
        <v>691</v>
      </c>
      <c r="D54" s="3"/>
      <c r="E54" s="3">
        <v>691</v>
      </c>
    </row>
    <row r="55" spans="2:5" ht="12.75">
      <c r="B55" s="1" t="s">
        <v>32</v>
      </c>
      <c r="C55" s="3">
        <f>+'Changes in Equity'!F20</f>
        <v>36032</v>
      </c>
      <c r="D55" s="3"/>
      <c r="E55" s="3">
        <v>32970</v>
      </c>
    </row>
    <row r="56" spans="2:5" ht="13.5" thickBot="1">
      <c r="B56" s="1" t="s">
        <v>33</v>
      </c>
      <c r="C56" s="8">
        <f>SUM(C52:C55)</f>
        <v>120273</v>
      </c>
      <c r="D56" s="7"/>
      <c r="E56" s="8">
        <f>SUM(E52:E55)</f>
        <v>117211</v>
      </c>
    </row>
    <row r="57" ht="13.5" thickTop="1"/>
    <row r="58" spans="2:7" ht="12.75">
      <c r="B58" s="22" t="s">
        <v>81</v>
      </c>
      <c r="C58" s="28">
        <v>1.4951</v>
      </c>
      <c r="E58" s="28">
        <v>1.464</v>
      </c>
      <c r="F58" s="28"/>
      <c r="G58" s="28"/>
    </row>
    <row r="59" ht="12.75">
      <c r="C59" s="28"/>
    </row>
    <row r="60" ht="12.75">
      <c r="C60" s="28"/>
    </row>
    <row r="62" spans="2:9" ht="25.5" customHeight="1">
      <c r="B62" s="82" t="s">
        <v>236</v>
      </c>
      <c r="C62" s="82"/>
      <c r="D62" s="82"/>
      <c r="E62" s="82"/>
      <c r="F62" s="24"/>
      <c r="G62" s="24"/>
      <c r="H62" s="24"/>
      <c r="I62" s="24"/>
    </row>
    <row r="63" spans="2:9" ht="12.75">
      <c r="B63" s="24"/>
      <c r="C63" s="24"/>
      <c r="D63" s="24"/>
      <c r="E63" s="24"/>
      <c r="F63" s="24"/>
      <c r="G63" s="24"/>
      <c r="H63" s="24"/>
      <c r="I63" s="24"/>
    </row>
  </sheetData>
  <mergeCells count="1">
    <mergeCell ref="B62:E62"/>
  </mergeCells>
  <printOptions/>
  <pageMargins left="0.75" right="0.75" top="0.75" bottom="0.5" header="0.5" footer="0.5"/>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3:G34"/>
  <sheetViews>
    <sheetView workbookViewId="0" topLeftCell="A1">
      <selection activeCell="A3" sqref="A3"/>
    </sheetView>
  </sheetViews>
  <sheetFormatPr defaultColWidth="9.140625" defaultRowHeight="12.75"/>
  <cols>
    <col min="1" max="1" width="6.7109375" style="3" customWidth="1"/>
    <col min="2" max="2" width="36.57421875" style="3" customWidth="1"/>
    <col min="3" max="3" width="12.00390625" style="3" customWidth="1"/>
    <col min="4" max="4" width="10.8515625" style="3" customWidth="1"/>
    <col min="5" max="5" width="9.8515625" style="3" customWidth="1"/>
    <col min="6" max="6" width="11.8515625" style="3" customWidth="1"/>
    <col min="7" max="7" width="11.7109375" style="3" customWidth="1"/>
    <col min="8" max="8" width="5.421875" style="3" customWidth="1"/>
    <col min="9" max="16384" width="9.140625" style="3" customWidth="1"/>
  </cols>
  <sheetData>
    <row r="3" ht="15.75">
      <c r="B3" s="23" t="s">
        <v>73</v>
      </c>
    </row>
    <row r="4" ht="12.75">
      <c r="B4" s="15" t="s">
        <v>238</v>
      </c>
    </row>
    <row r="5" ht="12.75">
      <c r="B5" s="59" t="s">
        <v>187</v>
      </c>
    </row>
    <row r="7" ht="12.75">
      <c r="B7" s="6" t="s">
        <v>226</v>
      </c>
    </row>
    <row r="8" ht="12.75">
      <c r="B8" s="6" t="s">
        <v>239</v>
      </c>
    </row>
    <row r="10" spans="4:6" ht="12.75">
      <c r="D10" s="6" t="s">
        <v>61</v>
      </c>
      <c r="F10" s="3" t="s">
        <v>56</v>
      </c>
    </row>
    <row r="11" spans="3:6" ht="12.75">
      <c r="C11" s="4" t="s">
        <v>52</v>
      </c>
      <c r="D11" s="4" t="s">
        <v>51</v>
      </c>
      <c r="E11" s="4" t="s">
        <v>53</v>
      </c>
      <c r="F11" s="4" t="s">
        <v>57</v>
      </c>
    </row>
    <row r="12" spans="3:7" ht="12.75">
      <c r="C12" s="4" t="s">
        <v>55</v>
      </c>
      <c r="D12" s="4" t="s">
        <v>54</v>
      </c>
      <c r="E12" s="21" t="s">
        <v>228</v>
      </c>
      <c r="F12" s="4" t="s">
        <v>58</v>
      </c>
      <c r="G12" s="4" t="s">
        <v>59</v>
      </c>
    </row>
    <row r="13" spans="3:7" ht="12.75">
      <c r="C13" s="21" t="s">
        <v>71</v>
      </c>
      <c r="D13" s="21" t="s">
        <v>71</v>
      </c>
      <c r="E13" s="21" t="s">
        <v>71</v>
      </c>
      <c r="F13" s="21" t="s">
        <v>71</v>
      </c>
      <c r="G13" s="21" t="s">
        <v>71</v>
      </c>
    </row>
    <row r="15" spans="2:7" ht="12.75">
      <c r="B15" s="6" t="s">
        <v>240</v>
      </c>
      <c r="C15" s="3">
        <v>80064</v>
      </c>
      <c r="D15" s="3">
        <v>3486</v>
      </c>
      <c r="E15" s="3">
        <v>691</v>
      </c>
      <c r="F15" s="3">
        <v>32970</v>
      </c>
      <c r="G15" s="3">
        <f>SUM(C15:F15)</f>
        <v>117211</v>
      </c>
    </row>
    <row r="17" spans="2:7" ht="12.75">
      <c r="B17" s="6" t="s">
        <v>190</v>
      </c>
      <c r="C17" s="4" t="s">
        <v>60</v>
      </c>
      <c r="D17" s="4" t="s">
        <v>60</v>
      </c>
      <c r="E17" s="4" t="s">
        <v>60</v>
      </c>
      <c r="F17" s="3">
        <f>+'Income Statement'!F38</f>
        <v>3062</v>
      </c>
      <c r="G17" s="3">
        <f>+F17</f>
        <v>3062</v>
      </c>
    </row>
    <row r="18" spans="2:7" ht="12.75">
      <c r="B18" s="6" t="s">
        <v>202</v>
      </c>
      <c r="C18" s="4" t="s">
        <v>60</v>
      </c>
      <c r="D18" s="4" t="s">
        <v>60</v>
      </c>
      <c r="E18" s="4" t="s">
        <v>60</v>
      </c>
      <c r="F18" s="21">
        <v>0</v>
      </c>
      <c r="G18" s="4">
        <f>+F18</f>
        <v>0</v>
      </c>
    </row>
    <row r="20" spans="2:7" ht="20.25" customHeight="1" thickBot="1">
      <c r="B20" s="6" t="s">
        <v>242</v>
      </c>
      <c r="C20" s="8">
        <f>SUM(C15:C19)</f>
        <v>80064</v>
      </c>
      <c r="D20" s="8">
        <f>SUM(D15:D19)</f>
        <v>3486</v>
      </c>
      <c r="E20" s="8">
        <f>SUM(E15:E19)</f>
        <v>691</v>
      </c>
      <c r="F20" s="8">
        <f>SUM(F15:F19)</f>
        <v>36032</v>
      </c>
      <c r="G20" s="8">
        <f>SUM(G15:G19)</f>
        <v>120273</v>
      </c>
    </row>
    <row r="21" ht="13.5" thickTop="1"/>
    <row r="24" spans="2:7" ht="12.75">
      <c r="B24" s="6" t="s">
        <v>201</v>
      </c>
      <c r="C24" s="3">
        <v>80064</v>
      </c>
      <c r="D24" s="3">
        <v>3486</v>
      </c>
      <c r="E24" s="3">
        <v>691</v>
      </c>
      <c r="F24" s="3">
        <v>27390</v>
      </c>
      <c r="G24" s="3">
        <f>SUM(C24:F24)</f>
        <v>111631</v>
      </c>
    </row>
    <row r="26" spans="2:7" ht="12.75">
      <c r="B26" s="6" t="s">
        <v>190</v>
      </c>
      <c r="C26" s="21" t="s">
        <v>60</v>
      </c>
      <c r="D26" s="21" t="s">
        <v>60</v>
      </c>
      <c r="E26" s="21" t="s">
        <v>60</v>
      </c>
      <c r="F26" s="3">
        <f>+'Income Statement'!G38</f>
        <v>2763</v>
      </c>
      <c r="G26" s="3">
        <f>SUM(F26)</f>
        <v>2763</v>
      </c>
    </row>
    <row r="27" spans="2:7" ht="16.5" customHeight="1">
      <c r="B27" s="6" t="s">
        <v>202</v>
      </c>
      <c r="C27" s="66" t="s">
        <v>60</v>
      </c>
      <c r="D27" s="66" t="s">
        <v>60</v>
      </c>
      <c r="E27" s="66" t="s">
        <v>60</v>
      </c>
      <c r="F27" s="66">
        <v>0</v>
      </c>
      <c r="G27" s="66">
        <f>+F27</f>
        <v>0</v>
      </c>
    </row>
    <row r="28" spans="2:7" ht="12.75" customHeight="1">
      <c r="B28" s="6"/>
      <c r="C28" s="65"/>
      <c r="D28" s="65"/>
      <c r="E28" s="65"/>
      <c r="F28" s="64"/>
      <c r="G28" s="7"/>
    </row>
    <row r="29" spans="2:7" ht="20.25" customHeight="1" thickBot="1">
      <c r="B29" s="6" t="s">
        <v>241</v>
      </c>
      <c r="C29" s="8">
        <f>SUM(C24:C28)</f>
        <v>80064</v>
      </c>
      <c r="D29" s="8">
        <f>SUM(D24:D28)</f>
        <v>3486</v>
      </c>
      <c r="E29" s="8">
        <f>SUM(E24:E28)</f>
        <v>691</v>
      </c>
      <c r="F29" s="8">
        <f>SUM(F24:F28)</f>
        <v>30153</v>
      </c>
      <c r="G29" s="8">
        <f>SUM(G24:G28)</f>
        <v>114394</v>
      </c>
    </row>
    <row r="30" spans="5:6" ht="13.5" thickTop="1">
      <c r="E30" s="21"/>
      <c r="F30" s="21"/>
    </row>
    <row r="31" spans="1:7" ht="18" customHeight="1">
      <c r="A31" s="7"/>
      <c r="B31" s="64"/>
      <c r="C31" s="7"/>
      <c r="D31" s="7"/>
      <c r="E31" s="7"/>
      <c r="F31" s="7"/>
      <c r="G31" s="7"/>
    </row>
    <row r="33" spans="2:7" ht="24" customHeight="1">
      <c r="B33" s="82" t="s">
        <v>237</v>
      </c>
      <c r="C33" s="82"/>
      <c r="D33" s="82"/>
      <c r="E33" s="82"/>
      <c r="F33" s="83"/>
      <c r="G33" s="83"/>
    </row>
    <row r="34" spans="2:5" ht="12.75">
      <c r="B34" s="24"/>
      <c r="C34" s="24"/>
      <c r="D34" s="24"/>
      <c r="E34" s="24"/>
    </row>
  </sheetData>
  <mergeCells count="1">
    <mergeCell ref="B33:G33"/>
  </mergeCells>
  <printOptions/>
  <pageMargins left="0.75" right="0.75" top="1" bottom="1" header="0.5" footer="0.5"/>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F69"/>
  <sheetViews>
    <sheetView workbookViewId="0" topLeftCell="A1">
      <selection activeCell="A1" sqref="A1"/>
    </sheetView>
  </sheetViews>
  <sheetFormatPr defaultColWidth="9.140625" defaultRowHeight="12.75"/>
  <cols>
    <col min="1" max="1" width="4.28125" style="9" customWidth="1"/>
    <col min="2" max="2" width="64.00390625" style="9" bestFit="1" customWidth="1"/>
    <col min="3" max="3" width="12.140625" style="9" customWidth="1"/>
    <col min="4" max="4" width="2.28125" style="9" customWidth="1"/>
    <col min="5" max="5" width="12.7109375" style="9" customWidth="1"/>
    <col min="6" max="16384" width="9.140625" style="9" customWidth="1"/>
  </cols>
  <sheetData>
    <row r="2" ht="15.75">
      <c r="B2" s="23" t="s">
        <v>73</v>
      </c>
    </row>
    <row r="3" ht="12.75">
      <c r="B3" s="15" t="s">
        <v>238</v>
      </c>
    </row>
    <row r="4" ht="12.75">
      <c r="B4" s="59" t="s">
        <v>187</v>
      </c>
    </row>
    <row r="6" ht="12.75">
      <c r="B6" s="9" t="s">
        <v>227</v>
      </c>
    </row>
    <row r="7" ht="12.75">
      <c r="B7" s="9" t="s">
        <v>239</v>
      </c>
    </row>
    <row r="8" ht="12.75">
      <c r="C8" s="78"/>
    </row>
    <row r="9" spans="3:5" ht="12.75">
      <c r="C9" s="27" t="s">
        <v>2</v>
      </c>
      <c r="D9" s="10"/>
      <c r="E9" s="10" t="s">
        <v>188</v>
      </c>
    </row>
    <row r="10" spans="3:5" ht="12.75">
      <c r="C10" s="10" t="s">
        <v>4</v>
      </c>
      <c r="D10" s="10"/>
      <c r="E10" s="10" t="s">
        <v>274</v>
      </c>
    </row>
    <row r="11" spans="3:5" ht="12.75">
      <c r="C11" s="10" t="s">
        <v>82</v>
      </c>
      <c r="D11" s="10"/>
      <c r="E11" s="10" t="s">
        <v>82</v>
      </c>
    </row>
    <row r="12" spans="3:5" ht="12.75">
      <c r="C12" s="10" t="s">
        <v>232</v>
      </c>
      <c r="D12" s="10"/>
      <c r="E12" s="10" t="s">
        <v>233</v>
      </c>
    </row>
    <row r="13" spans="3:5" ht="12.75">
      <c r="C13" s="10" t="s">
        <v>71</v>
      </c>
      <c r="D13" s="10"/>
      <c r="E13" s="10" t="s">
        <v>71</v>
      </c>
    </row>
    <row r="15" ht="12.75">
      <c r="B15" s="9" t="s">
        <v>34</v>
      </c>
    </row>
    <row r="17" spans="2:5" ht="12.75">
      <c r="B17" s="9" t="s">
        <v>62</v>
      </c>
      <c r="C17" s="9">
        <f>+'Income Statement'!F38</f>
        <v>3062</v>
      </c>
      <c r="E17" s="9">
        <v>2763</v>
      </c>
    </row>
    <row r="19" ht="12.75">
      <c r="B19" s="9" t="s">
        <v>63</v>
      </c>
    </row>
    <row r="20" spans="2:5" ht="12.75">
      <c r="B20" s="9" t="s">
        <v>35</v>
      </c>
      <c r="C20" s="9">
        <v>1600</v>
      </c>
      <c r="E20" s="9">
        <v>1601</v>
      </c>
    </row>
    <row r="21" spans="2:5" ht="12.75">
      <c r="B21" s="9" t="s">
        <v>36</v>
      </c>
      <c r="C21" s="9">
        <v>-16</v>
      </c>
      <c r="E21" s="9">
        <v>-217</v>
      </c>
    </row>
    <row r="22" spans="2:5" ht="12.75">
      <c r="B22" s="9" t="s">
        <v>185</v>
      </c>
      <c r="C22" s="9">
        <v>124</v>
      </c>
      <c r="E22" s="74">
        <v>7</v>
      </c>
    </row>
    <row r="23" spans="2:5" ht="12.75">
      <c r="B23" s="9" t="s">
        <v>272</v>
      </c>
      <c r="C23" s="9">
        <v>0</v>
      </c>
      <c r="E23" s="74">
        <v>51</v>
      </c>
    </row>
    <row r="24" spans="2:5" ht="12.75">
      <c r="B24" s="9" t="s">
        <v>224</v>
      </c>
      <c r="C24" s="9">
        <v>-88</v>
      </c>
      <c r="E24" s="9">
        <v>-586</v>
      </c>
    </row>
    <row r="25" spans="2:5" ht="12.75">
      <c r="B25" s="9" t="s">
        <v>38</v>
      </c>
      <c r="C25" s="9">
        <v>-239</v>
      </c>
      <c r="E25" s="9">
        <v>-142</v>
      </c>
    </row>
    <row r="26" spans="2:5" ht="12.75">
      <c r="B26" s="9" t="s">
        <v>95</v>
      </c>
      <c r="C26" s="9">
        <v>7</v>
      </c>
      <c r="E26" s="9">
        <v>12</v>
      </c>
    </row>
    <row r="27" spans="2:5" ht="12.75">
      <c r="B27" s="9" t="s">
        <v>37</v>
      </c>
      <c r="C27" s="9">
        <v>-115</v>
      </c>
      <c r="E27" s="9">
        <v>-129</v>
      </c>
    </row>
    <row r="28" spans="2:5" ht="12.75">
      <c r="B28" s="9" t="s">
        <v>5</v>
      </c>
      <c r="C28" s="9">
        <v>1117</v>
      </c>
      <c r="E28" s="9">
        <v>821</v>
      </c>
    </row>
    <row r="29" spans="2:5" ht="12.75">
      <c r="B29" s="9" t="s">
        <v>69</v>
      </c>
      <c r="C29" s="9">
        <v>-49</v>
      </c>
      <c r="E29" s="12">
        <v>-260</v>
      </c>
    </row>
    <row r="30" spans="2:5" ht="12.75">
      <c r="B30" s="9" t="s">
        <v>39</v>
      </c>
      <c r="C30" s="11">
        <f>SUM(C17:C29)</f>
        <v>5403</v>
      </c>
      <c r="E30" s="11">
        <f>SUM(E17:E29)</f>
        <v>3921</v>
      </c>
    </row>
    <row r="31" ht="12.75">
      <c r="E31" s="14"/>
    </row>
    <row r="32" spans="2:5" ht="12.75">
      <c r="B32" s="9" t="s">
        <v>74</v>
      </c>
      <c r="E32" s="14"/>
    </row>
    <row r="33" spans="2:5" ht="12.75">
      <c r="B33" s="9" t="s">
        <v>75</v>
      </c>
      <c r="C33" s="9">
        <v>-6741</v>
      </c>
      <c r="E33" s="14">
        <v>-7768</v>
      </c>
    </row>
    <row r="34" spans="2:5" ht="12.75">
      <c r="B34" s="9" t="s">
        <v>76</v>
      </c>
      <c r="C34" s="12">
        <v>1217</v>
      </c>
      <c r="E34" s="14">
        <v>1441</v>
      </c>
    </row>
    <row r="35" spans="2:5" ht="18.75" customHeight="1">
      <c r="B35" s="9" t="s">
        <v>40</v>
      </c>
      <c r="C35" s="9">
        <f>SUM(C30:C34)</f>
        <v>-121</v>
      </c>
      <c r="E35" s="11">
        <f>SUM(E30:E34)</f>
        <v>-2406</v>
      </c>
    </row>
    <row r="36" ht="12.75">
      <c r="E36" s="14"/>
    </row>
    <row r="37" spans="2:5" ht="12.75">
      <c r="B37" s="9" t="s">
        <v>41</v>
      </c>
      <c r="C37" s="9">
        <v>-520</v>
      </c>
      <c r="E37" s="14">
        <v>-619</v>
      </c>
    </row>
    <row r="38" spans="2:5" ht="12.75">
      <c r="B38" s="9" t="s">
        <v>189</v>
      </c>
      <c r="C38" s="60">
        <v>0</v>
      </c>
      <c r="E38" s="73">
        <v>182</v>
      </c>
    </row>
    <row r="39" spans="2:5" ht="12.75">
      <c r="B39" s="9" t="s">
        <v>42</v>
      </c>
      <c r="C39" s="9">
        <v>244</v>
      </c>
      <c r="E39" s="14">
        <v>158</v>
      </c>
    </row>
    <row r="40" spans="2:5" ht="12.75">
      <c r="B40" s="9" t="s">
        <v>43</v>
      </c>
      <c r="C40" s="9">
        <v>-7</v>
      </c>
      <c r="E40" s="14">
        <v>-22</v>
      </c>
    </row>
    <row r="41" spans="2:5" ht="19.5" customHeight="1">
      <c r="B41" s="9" t="s">
        <v>83</v>
      </c>
      <c r="C41" s="13">
        <f>SUM(C35:C40)</f>
        <v>-404</v>
      </c>
      <c r="E41" s="13">
        <f>SUM(E35:E40)</f>
        <v>-2707</v>
      </c>
    </row>
    <row r="42" ht="12.75">
      <c r="E42" s="14"/>
    </row>
    <row r="43" ht="12.75">
      <c r="E43" s="14"/>
    </row>
    <row r="44" spans="2:5" ht="12.75">
      <c r="B44" s="9" t="s">
        <v>45</v>
      </c>
      <c r="E44" s="14"/>
    </row>
    <row r="45" spans="2:5" ht="12.75">
      <c r="B45" s="9" t="s">
        <v>273</v>
      </c>
      <c r="C45" s="9">
        <v>-3156</v>
      </c>
      <c r="E45" s="14">
        <v>0</v>
      </c>
    </row>
    <row r="46" spans="2:5" ht="12.75">
      <c r="B46" s="9" t="s">
        <v>46</v>
      </c>
      <c r="C46" s="9">
        <v>-1069</v>
      </c>
      <c r="E46" s="14">
        <v>-339</v>
      </c>
    </row>
    <row r="47" spans="2:5" ht="12.75">
      <c r="B47" s="9" t="s">
        <v>64</v>
      </c>
      <c r="C47" s="9">
        <v>0</v>
      </c>
      <c r="E47" s="14">
        <v>178</v>
      </c>
    </row>
    <row r="48" spans="2:5" ht="12.75">
      <c r="B48" s="9" t="s">
        <v>193</v>
      </c>
      <c r="C48" s="9">
        <v>0</v>
      </c>
      <c r="E48" s="61">
        <v>30</v>
      </c>
    </row>
    <row r="49" spans="2:5" ht="12.75">
      <c r="B49" s="9" t="s">
        <v>47</v>
      </c>
      <c r="C49" s="9">
        <v>-6888</v>
      </c>
      <c r="E49" s="14">
        <v>-4197</v>
      </c>
    </row>
    <row r="50" spans="2:5" ht="12.75">
      <c r="B50" s="9" t="s">
        <v>48</v>
      </c>
      <c r="C50" s="14">
        <v>3032</v>
      </c>
      <c r="E50" s="14">
        <v>1679</v>
      </c>
    </row>
    <row r="51" spans="2:5" ht="12.75">
      <c r="B51" s="9" t="s">
        <v>44</v>
      </c>
      <c r="C51" s="9">
        <v>92</v>
      </c>
      <c r="E51" s="14">
        <v>102</v>
      </c>
    </row>
    <row r="52" spans="2:5" ht="18" customHeight="1">
      <c r="B52" s="9" t="s">
        <v>84</v>
      </c>
      <c r="C52" s="13">
        <f>SUM(C45:C51)</f>
        <v>-7989</v>
      </c>
      <c r="E52" s="13">
        <f>SUM(E45:E51)</f>
        <v>-2547</v>
      </c>
    </row>
    <row r="53" ht="12.75">
      <c r="E53" s="14"/>
    </row>
    <row r="54" ht="12.75">
      <c r="E54" s="14"/>
    </row>
    <row r="55" spans="2:5" ht="12.75">
      <c r="B55" s="9" t="s">
        <v>49</v>
      </c>
      <c r="E55" s="14"/>
    </row>
    <row r="56" spans="2:5" ht="12.75">
      <c r="B56" s="9" t="s">
        <v>195</v>
      </c>
      <c r="C56" s="9">
        <v>-1009</v>
      </c>
      <c r="E56" s="14">
        <v>-6000</v>
      </c>
    </row>
    <row r="57" spans="2:5" ht="12.75">
      <c r="B57" s="9" t="s">
        <v>50</v>
      </c>
      <c r="C57" s="9">
        <v>0</v>
      </c>
      <c r="E57" s="14">
        <v>0</v>
      </c>
    </row>
    <row r="58" spans="2:5" ht="18" customHeight="1">
      <c r="B58" s="9" t="s">
        <v>85</v>
      </c>
      <c r="C58" s="13">
        <f>+C57+C56</f>
        <v>-1009</v>
      </c>
      <c r="E58" s="13">
        <f>+E57+E56</f>
        <v>-6000</v>
      </c>
    </row>
    <row r="59" ht="12.75">
      <c r="E59" s="14"/>
    </row>
    <row r="60" ht="12.75">
      <c r="E60" s="14"/>
    </row>
    <row r="61" spans="2:5" ht="12.75">
      <c r="B61" s="9" t="s">
        <v>275</v>
      </c>
      <c r="C61" s="9">
        <f>+C58+C52+C41</f>
        <v>-9402</v>
      </c>
      <c r="E61" s="9">
        <f>+E58+E52+E41</f>
        <v>-11254</v>
      </c>
    </row>
    <row r="62" ht="12.75">
      <c r="E62" s="14"/>
    </row>
    <row r="63" spans="2:5" ht="12.75">
      <c r="B63" s="9" t="s">
        <v>86</v>
      </c>
      <c r="C63" s="9">
        <v>34203</v>
      </c>
      <c r="E63" s="14">
        <v>31406</v>
      </c>
    </row>
    <row r="64" ht="12.75">
      <c r="E64" s="14"/>
    </row>
    <row r="65" spans="2:5" ht="15" customHeight="1">
      <c r="B65" s="9" t="s">
        <v>244</v>
      </c>
      <c r="C65" s="13">
        <f>+C63+C61</f>
        <v>24801</v>
      </c>
      <c r="E65" s="13">
        <f>+E63+E61</f>
        <v>20152</v>
      </c>
    </row>
    <row r="66" ht="12.75">
      <c r="E66" s="14"/>
    </row>
    <row r="67" ht="12.75">
      <c r="E67" s="14"/>
    </row>
    <row r="68" spans="2:6" ht="24" customHeight="1">
      <c r="B68" s="82" t="s">
        <v>243</v>
      </c>
      <c r="C68" s="82"/>
      <c r="D68" s="82"/>
      <c r="E68" s="82"/>
      <c r="F68" s="24"/>
    </row>
    <row r="69" spans="2:6" ht="12.75">
      <c r="B69" s="24"/>
      <c r="C69" s="24"/>
      <c r="D69" s="24"/>
      <c r="E69" s="24"/>
      <c r="F69" s="24"/>
    </row>
  </sheetData>
  <mergeCells count="1">
    <mergeCell ref="B68:E68"/>
  </mergeCells>
  <printOptions/>
  <pageMargins left="0.75" right="0.75" top="0.75" bottom="0.5" header="0.5" footer="0.5"/>
  <pageSetup fitToHeight="1" fitToWidth="1"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3:N200"/>
  <sheetViews>
    <sheetView workbookViewId="0" topLeftCell="A1">
      <selection activeCell="A1" sqref="A1"/>
    </sheetView>
  </sheetViews>
  <sheetFormatPr defaultColWidth="9.140625" defaultRowHeight="12.75"/>
  <cols>
    <col min="1" max="1" width="4.140625" style="31" customWidth="1"/>
    <col min="2" max="2" width="3.140625" style="31" customWidth="1"/>
    <col min="3" max="3" width="3.8515625" style="31" customWidth="1"/>
    <col min="4" max="4" width="4.00390625" style="31" customWidth="1"/>
    <col min="5" max="5" width="10.28125" style="31" customWidth="1"/>
    <col min="6" max="6" width="16.00390625" style="31" customWidth="1"/>
    <col min="7" max="7" width="1.57421875" style="31" customWidth="1"/>
    <col min="8" max="8" width="15.140625" style="31" customWidth="1"/>
    <col min="9" max="9" width="1.421875" style="31" customWidth="1"/>
    <col min="10" max="10" width="12.140625" style="31" customWidth="1"/>
    <col min="11" max="11" width="1.57421875" style="31" customWidth="1"/>
    <col min="12" max="12" width="11.421875" style="31" customWidth="1"/>
    <col min="13" max="13" width="1.57421875" style="31" customWidth="1"/>
    <col min="14" max="14" width="13.57421875" style="31" customWidth="1"/>
    <col min="15" max="16384" width="9.140625" style="31" customWidth="1"/>
  </cols>
  <sheetData>
    <row r="1" ht="15"/>
    <row r="2" ht="15"/>
    <row r="3" spans="1:14" ht="15">
      <c r="A3" s="90" t="s">
        <v>97</v>
      </c>
      <c r="B3" s="90"/>
      <c r="C3" s="90"/>
      <c r="D3" s="90"/>
      <c r="E3" s="90"/>
      <c r="F3" s="90"/>
      <c r="G3" s="90"/>
      <c r="H3" s="90"/>
      <c r="I3" s="90"/>
      <c r="J3" s="90"/>
      <c r="K3" s="90"/>
      <c r="L3" s="90"/>
      <c r="M3" s="90"/>
      <c r="N3" s="91"/>
    </row>
    <row r="4" spans="1:14" ht="15">
      <c r="A4" s="92" t="s">
        <v>98</v>
      </c>
      <c r="B4" s="93"/>
      <c r="C4" s="93"/>
      <c r="D4" s="93"/>
      <c r="E4" s="93"/>
      <c r="F4" s="93"/>
      <c r="G4" s="93"/>
      <c r="H4" s="93"/>
      <c r="I4" s="93"/>
      <c r="J4" s="93"/>
      <c r="K4" s="93"/>
      <c r="L4" s="93"/>
      <c r="M4" s="93"/>
      <c r="N4" s="91"/>
    </row>
    <row r="5" ht="15"/>
    <row r="6" spans="2:3" ht="15">
      <c r="B6" s="87" t="s">
        <v>99</v>
      </c>
      <c r="C6" s="87"/>
    </row>
    <row r="7" ht="15"/>
    <row r="8" spans="2:9" ht="15">
      <c r="B8" s="32" t="s">
        <v>100</v>
      </c>
      <c r="C8" s="84" t="s">
        <v>213</v>
      </c>
      <c r="D8" s="84"/>
      <c r="E8" s="84"/>
      <c r="F8" s="84"/>
      <c r="G8" s="84"/>
      <c r="H8" s="84"/>
      <c r="I8" s="33"/>
    </row>
    <row r="9" spans="3:14" ht="60" customHeight="1">
      <c r="C9" s="85" t="s">
        <v>245</v>
      </c>
      <c r="D9" s="85"/>
      <c r="E9" s="85"/>
      <c r="F9" s="85"/>
      <c r="G9" s="85"/>
      <c r="H9" s="85"/>
      <c r="I9" s="85"/>
      <c r="J9" s="85"/>
      <c r="K9" s="85"/>
      <c r="L9" s="85"/>
      <c r="M9" s="85"/>
      <c r="N9" s="85"/>
    </row>
    <row r="10" ht="15"/>
    <row r="11" spans="2:14" ht="15">
      <c r="B11" s="34" t="s">
        <v>101</v>
      </c>
      <c r="C11" s="95" t="s">
        <v>212</v>
      </c>
      <c r="D11" s="88"/>
      <c r="E11" s="88"/>
      <c r="F11" s="88"/>
      <c r="G11" s="88"/>
      <c r="H11" s="88"/>
      <c r="I11" s="88"/>
      <c r="J11" s="88"/>
      <c r="K11" s="88"/>
      <c r="L11" s="88"/>
      <c r="M11" s="88"/>
      <c r="N11" s="88"/>
    </row>
    <row r="12" spans="3:14" ht="30.75" customHeight="1">
      <c r="C12" s="85" t="s">
        <v>246</v>
      </c>
      <c r="D12" s="85"/>
      <c r="E12" s="85"/>
      <c r="F12" s="85"/>
      <c r="G12" s="85"/>
      <c r="H12" s="85"/>
      <c r="I12" s="85"/>
      <c r="J12" s="85"/>
      <c r="K12" s="85"/>
      <c r="L12" s="85"/>
      <c r="M12" s="85"/>
      <c r="N12" s="85"/>
    </row>
    <row r="13" ht="15"/>
    <row r="14" spans="2:14" ht="15">
      <c r="B14" s="34" t="s">
        <v>102</v>
      </c>
      <c r="C14" s="84" t="s">
        <v>103</v>
      </c>
      <c r="D14" s="88"/>
      <c r="E14" s="88"/>
      <c r="F14" s="88"/>
      <c r="G14" s="88"/>
      <c r="H14" s="88"/>
      <c r="I14" s="88"/>
      <c r="J14" s="88"/>
      <c r="K14" s="88"/>
      <c r="L14" s="88"/>
      <c r="M14" s="88"/>
      <c r="N14" s="88"/>
    </row>
    <row r="15" spans="3:14" ht="17.25" customHeight="1">
      <c r="C15" s="94" t="s">
        <v>104</v>
      </c>
      <c r="D15" s="94"/>
      <c r="E15" s="94"/>
      <c r="F15" s="94"/>
      <c r="G15" s="94"/>
      <c r="H15" s="94"/>
      <c r="I15" s="94"/>
      <c r="J15" s="94"/>
      <c r="K15" s="94"/>
      <c r="L15" s="94"/>
      <c r="M15" s="94"/>
      <c r="N15" s="94"/>
    </row>
    <row r="16" ht="15"/>
    <row r="17" spans="2:14" ht="15">
      <c r="B17" s="34" t="s">
        <v>105</v>
      </c>
      <c r="C17" s="84" t="s">
        <v>106</v>
      </c>
      <c r="D17" s="84"/>
      <c r="E17" s="84"/>
      <c r="F17" s="84"/>
      <c r="G17" s="84"/>
      <c r="H17" s="84"/>
      <c r="I17" s="84"/>
      <c r="J17" s="84"/>
      <c r="K17" s="84"/>
      <c r="L17" s="84"/>
      <c r="M17" s="84"/>
      <c r="N17" s="84"/>
    </row>
    <row r="18" spans="3:14" ht="29.25" customHeight="1">
      <c r="C18" s="85" t="s">
        <v>107</v>
      </c>
      <c r="D18" s="85"/>
      <c r="E18" s="85"/>
      <c r="F18" s="85"/>
      <c r="G18" s="85"/>
      <c r="H18" s="85"/>
      <c r="I18" s="85"/>
      <c r="J18" s="85"/>
      <c r="K18" s="85"/>
      <c r="L18" s="85"/>
      <c r="M18" s="85"/>
      <c r="N18" s="85"/>
    </row>
    <row r="19" ht="15"/>
    <row r="20" spans="2:14" ht="15">
      <c r="B20" s="34" t="s">
        <v>108</v>
      </c>
      <c r="C20" s="84" t="s">
        <v>218</v>
      </c>
      <c r="D20" s="84"/>
      <c r="E20" s="84"/>
      <c r="F20" s="84"/>
      <c r="G20" s="84"/>
      <c r="H20" s="84"/>
      <c r="I20" s="84"/>
      <c r="J20" s="84"/>
      <c r="K20" s="84"/>
      <c r="L20" s="84"/>
      <c r="M20" s="84"/>
      <c r="N20" s="84"/>
    </row>
    <row r="21" spans="3:14" ht="30" customHeight="1">
      <c r="C21" s="85" t="s">
        <v>109</v>
      </c>
      <c r="D21" s="85"/>
      <c r="E21" s="85"/>
      <c r="F21" s="85"/>
      <c r="G21" s="85"/>
      <c r="H21" s="85"/>
      <c r="I21" s="85"/>
      <c r="J21" s="85"/>
      <c r="K21" s="85"/>
      <c r="L21" s="85"/>
      <c r="M21" s="85"/>
      <c r="N21" s="85"/>
    </row>
    <row r="22" ht="15"/>
    <row r="23" spans="2:14" ht="15">
      <c r="B23" s="34" t="s">
        <v>110</v>
      </c>
      <c r="C23" s="84" t="s">
        <v>219</v>
      </c>
      <c r="D23" s="84"/>
      <c r="E23" s="84"/>
      <c r="F23" s="84"/>
      <c r="G23" s="84"/>
      <c r="H23" s="84"/>
      <c r="I23" s="84"/>
      <c r="J23" s="84"/>
      <c r="K23" s="84"/>
      <c r="L23" s="84"/>
      <c r="M23" s="84"/>
      <c r="N23" s="84"/>
    </row>
    <row r="24" spans="3:14" ht="31.5" customHeight="1">
      <c r="C24" s="85" t="s">
        <v>111</v>
      </c>
      <c r="D24" s="85"/>
      <c r="E24" s="85"/>
      <c r="F24" s="85"/>
      <c r="G24" s="85"/>
      <c r="H24" s="85"/>
      <c r="I24" s="85"/>
      <c r="J24" s="85"/>
      <c r="K24" s="85"/>
      <c r="L24" s="85"/>
      <c r="M24" s="85"/>
      <c r="N24" s="85"/>
    </row>
    <row r="25" ht="15"/>
    <row r="26" spans="2:14" ht="15">
      <c r="B26" s="34" t="s">
        <v>112</v>
      </c>
      <c r="C26" s="84" t="s">
        <v>113</v>
      </c>
      <c r="D26" s="84"/>
      <c r="E26" s="84"/>
      <c r="F26" s="84"/>
      <c r="G26" s="84"/>
      <c r="H26" s="84"/>
      <c r="I26" s="84"/>
      <c r="J26" s="84"/>
      <c r="K26" s="84"/>
      <c r="L26" s="84"/>
      <c r="M26" s="84"/>
      <c r="N26" s="84"/>
    </row>
    <row r="27" spans="2:14" ht="15">
      <c r="B27" s="34"/>
      <c r="C27" s="58" t="s">
        <v>247</v>
      </c>
      <c r="D27" s="58"/>
      <c r="E27" s="58"/>
      <c r="F27" s="58"/>
      <c r="G27" s="58"/>
      <c r="H27" s="58"/>
      <c r="I27" s="58"/>
      <c r="J27" s="58"/>
      <c r="K27" s="33"/>
      <c r="L27" s="33"/>
      <c r="M27" s="33"/>
      <c r="N27" s="33"/>
    </row>
    <row r="28" spans="3:14" ht="47.25" customHeight="1">
      <c r="C28" s="85" t="s">
        <v>248</v>
      </c>
      <c r="D28" s="85"/>
      <c r="E28" s="85"/>
      <c r="F28" s="85"/>
      <c r="G28" s="85"/>
      <c r="H28" s="85"/>
      <c r="I28" s="85"/>
      <c r="J28" s="85"/>
      <c r="K28" s="85"/>
      <c r="L28" s="85"/>
      <c r="M28" s="85"/>
      <c r="N28" s="85"/>
    </row>
    <row r="29" ht="15"/>
    <row r="30" spans="2:14" ht="15">
      <c r="B30" s="34" t="s">
        <v>114</v>
      </c>
      <c r="C30" s="84" t="s">
        <v>181</v>
      </c>
      <c r="D30" s="84"/>
      <c r="E30" s="84"/>
      <c r="F30" s="84"/>
      <c r="G30" s="84"/>
      <c r="H30" s="84"/>
      <c r="I30" s="84"/>
      <c r="J30" s="84"/>
      <c r="K30" s="84"/>
      <c r="L30" s="84"/>
      <c r="M30" s="84"/>
      <c r="N30" s="84"/>
    </row>
    <row r="31" spans="3:13" ht="15" customHeight="1">
      <c r="C31" s="85" t="s">
        <v>116</v>
      </c>
      <c r="D31" s="85"/>
      <c r="E31" s="85"/>
      <c r="F31" s="85"/>
      <c r="G31" s="85"/>
      <c r="H31" s="85"/>
      <c r="I31" s="85"/>
      <c r="J31" s="85"/>
      <c r="K31" s="85"/>
      <c r="L31" s="85"/>
      <c r="M31" s="85"/>
    </row>
    <row r="32" ht="15"/>
    <row r="33" spans="2:14" ht="15">
      <c r="B33" s="34" t="s">
        <v>118</v>
      </c>
      <c r="C33" s="86" t="s">
        <v>214</v>
      </c>
      <c r="D33" s="86"/>
      <c r="E33" s="86"/>
      <c r="F33" s="86"/>
      <c r="G33" s="86"/>
      <c r="H33" s="86"/>
      <c r="I33" s="86"/>
      <c r="J33" s="86"/>
      <c r="K33" s="86"/>
      <c r="L33" s="86"/>
      <c r="M33" s="86"/>
      <c r="N33" s="86"/>
    </row>
    <row r="34" ht="15"/>
    <row r="35" spans="6:14" ht="72.75" customHeight="1">
      <c r="F35" s="69" t="s">
        <v>194</v>
      </c>
      <c r="G35" s="36"/>
      <c r="H35" s="36" t="s">
        <v>119</v>
      </c>
      <c r="I35" s="37"/>
      <c r="J35" s="69" t="s">
        <v>200</v>
      </c>
      <c r="K35" s="35"/>
      <c r="L35" s="36" t="s">
        <v>120</v>
      </c>
      <c r="M35" s="38"/>
      <c r="N35" s="36" t="s">
        <v>207</v>
      </c>
    </row>
    <row r="36" spans="6:14" ht="15">
      <c r="F36" s="37" t="s">
        <v>71</v>
      </c>
      <c r="H36" s="37" t="s">
        <v>71</v>
      </c>
      <c r="J36" s="37" t="s">
        <v>71</v>
      </c>
      <c r="K36" s="35"/>
      <c r="L36" s="37" t="s">
        <v>71</v>
      </c>
      <c r="N36" s="37" t="s">
        <v>71</v>
      </c>
    </row>
    <row r="37" spans="3:11" ht="15">
      <c r="C37" s="39" t="s">
        <v>249</v>
      </c>
      <c r="D37" s="40"/>
      <c r="J37" s="35"/>
      <c r="K37" s="35"/>
    </row>
    <row r="38" spans="3:4" ht="15">
      <c r="C38" s="39" t="s">
        <v>250</v>
      </c>
      <c r="D38" s="40"/>
    </row>
    <row r="39" spans="3:4" ht="15">
      <c r="C39" s="39"/>
      <c r="D39" s="40"/>
    </row>
    <row r="40" spans="3:4" ht="15">
      <c r="C40" s="40" t="s">
        <v>68</v>
      </c>
      <c r="D40" s="40"/>
    </row>
    <row r="41" spans="3:14" ht="15">
      <c r="C41" s="31" t="s">
        <v>121</v>
      </c>
      <c r="F41" s="41">
        <v>16251</v>
      </c>
      <c r="G41" s="42"/>
      <c r="H41" s="41">
        <v>8766</v>
      </c>
      <c r="I41" s="42"/>
      <c r="J41" s="41">
        <v>0</v>
      </c>
      <c r="K41" s="42"/>
      <c r="L41" s="42"/>
      <c r="M41" s="42"/>
      <c r="N41" s="42">
        <f>+H41+F41+J41</f>
        <v>25017</v>
      </c>
    </row>
    <row r="42" spans="3:14" ht="15">
      <c r="C42" s="31" t="s">
        <v>122</v>
      </c>
      <c r="F42" s="67">
        <v>0</v>
      </c>
      <c r="G42" s="43"/>
      <c r="H42" s="67">
        <v>0</v>
      </c>
      <c r="I42" s="43"/>
      <c r="J42" s="71">
        <v>0</v>
      </c>
      <c r="K42" s="43"/>
      <c r="L42" s="67">
        <v>0</v>
      </c>
      <c r="M42" s="43"/>
      <c r="N42" s="43" t="s">
        <v>60</v>
      </c>
    </row>
    <row r="43" spans="3:14" ht="15">
      <c r="C43" s="31" t="s">
        <v>205</v>
      </c>
      <c r="F43" s="45">
        <f>+F42+F41</f>
        <v>16251</v>
      </c>
      <c r="G43" s="46"/>
      <c r="H43" s="45">
        <f>+H41</f>
        <v>8766</v>
      </c>
      <c r="I43" s="46"/>
      <c r="J43" s="45">
        <f>+J42+J41</f>
        <v>0</v>
      </c>
      <c r="K43" s="46"/>
      <c r="L43" s="68">
        <f>+L42</f>
        <v>0</v>
      </c>
      <c r="M43" s="46"/>
      <c r="N43" s="45">
        <f>+L43+J43+H43+F43</f>
        <v>25017</v>
      </c>
    </row>
    <row r="44" ht="15"/>
    <row r="45" ht="15">
      <c r="C45" s="40" t="s">
        <v>206</v>
      </c>
    </row>
    <row r="46" spans="3:14" ht="15">
      <c r="C46" s="31" t="s">
        <v>209</v>
      </c>
      <c r="F46" s="42">
        <v>2098</v>
      </c>
      <c r="G46" s="42"/>
      <c r="H46" s="42">
        <v>1660</v>
      </c>
      <c r="I46" s="42">
        <v>2171</v>
      </c>
      <c r="J46" s="48">
        <v>-20</v>
      </c>
      <c r="K46" s="42"/>
      <c r="L46" s="44"/>
      <c r="M46" s="42"/>
      <c r="N46" s="48">
        <f>+F46+H46+J46</f>
        <v>3738</v>
      </c>
    </row>
    <row r="47" spans="3:14" ht="15">
      <c r="C47" s="31" t="s">
        <v>203</v>
      </c>
      <c r="F47" s="42"/>
      <c r="G47" s="42"/>
      <c r="H47" s="42"/>
      <c r="I47" s="42"/>
      <c r="J47" s="42"/>
      <c r="K47" s="42"/>
      <c r="L47" s="42"/>
      <c r="M47" s="42"/>
      <c r="N47" s="48">
        <v>442</v>
      </c>
    </row>
    <row r="48" spans="3:14" ht="15">
      <c r="C48" s="31" t="s">
        <v>204</v>
      </c>
      <c r="F48" s="42"/>
      <c r="G48" s="42"/>
      <c r="H48" s="42"/>
      <c r="I48" s="42"/>
      <c r="J48" s="42"/>
      <c r="K48" s="42"/>
      <c r="L48" s="42"/>
      <c r="M48" s="42"/>
      <c r="N48" s="48">
        <v>-43</v>
      </c>
    </row>
    <row r="49" spans="3:14" ht="15">
      <c r="C49" s="31" t="s">
        <v>91</v>
      </c>
      <c r="F49" s="42"/>
      <c r="G49" s="42"/>
      <c r="H49" s="42"/>
      <c r="I49" s="42"/>
      <c r="J49" s="42"/>
      <c r="K49" s="42"/>
      <c r="L49" s="42"/>
      <c r="M49" s="42"/>
      <c r="N49" s="50">
        <f>SUM(N46:N48)</f>
        <v>4137</v>
      </c>
    </row>
    <row r="50" spans="3:14" ht="15">
      <c r="C50" s="31" t="s">
        <v>87</v>
      </c>
      <c r="F50" s="42"/>
      <c r="G50" s="42"/>
      <c r="H50" s="42"/>
      <c r="I50" s="42"/>
      <c r="J50" s="42"/>
      <c r="K50" s="42"/>
      <c r="L50" s="42"/>
      <c r="M50" s="42"/>
      <c r="N50" s="48">
        <v>-7</v>
      </c>
    </row>
    <row r="51" spans="3:14" ht="15">
      <c r="C51" s="31" t="s">
        <v>69</v>
      </c>
      <c r="F51" s="42"/>
      <c r="G51" s="42"/>
      <c r="H51" s="42"/>
      <c r="I51" s="42"/>
      <c r="J51" s="42"/>
      <c r="K51" s="42"/>
      <c r="L51" s="42"/>
      <c r="M51" s="42"/>
      <c r="N51" s="49">
        <v>49</v>
      </c>
    </row>
    <row r="52" spans="3:14" ht="15">
      <c r="C52" s="31" t="s">
        <v>92</v>
      </c>
      <c r="F52" s="42"/>
      <c r="G52" s="42"/>
      <c r="H52" s="42"/>
      <c r="I52" s="42"/>
      <c r="J52" s="42"/>
      <c r="K52" s="42"/>
      <c r="L52" s="42"/>
      <c r="M52" s="42"/>
      <c r="N52" s="48">
        <f>SUM(N49:N51)</f>
        <v>4179</v>
      </c>
    </row>
    <row r="53" spans="3:14" ht="15">
      <c r="C53" s="31" t="s">
        <v>5</v>
      </c>
      <c r="F53" s="42"/>
      <c r="G53" s="42"/>
      <c r="H53" s="42"/>
      <c r="I53" s="42"/>
      <c r="J53" s="42"/>
      <c r="K53" s="42"/>
      <c r="L53" s="42"/>
      <c r="M53" s="42"/>
      <c r="N53" s="49">
        <v>-1117</v>
      </c>
    </row>
    <row r="54" spans="3:14" ht="15">
      <c r="C54" s="31" t="s">
        <v>190</v>
      </c>
      <c r="F54" s="42"/>
      <c r="G54" s="42"/>
      <c r="H54" s="42"/>
      <c r="I54" s="42"/>
      <c r="J54" s="42"/>
      <c r="K54" s="42"/>
      <c r="L54" s="42"/>
      <c r="M54" s="42"/>
      <c r="N54" s="47">
        <f>+N53+N52</f>
        <v>3062</v>
      </c>
    </row>
    <row r="55" ht="15"/>
    <row r="56" ht="15"/>
    <row r="57" spans="3:4" ht="15">
      <c r="C57" s="39" t="s">
        <v>249</v>
      </c>
      <c r="D57" s="40"/>
    </row>
    <row r="58" spans="3:4" ht="15">
      <c r="C58" s="39" t="s">
        <v>251</v>
      </c>
      <c r="D58" s="40"/>
    </row>
    <row r="59" spans="3:4" ht="15">
      <c r="C59" s="39"/>
      <c r="D59" s="40"/>
    </row>
    <row r="60" spans="3:4" ht="15">
      <c r="C60" s="40" t="s">
        <v>68</v>
      </c>
      <c r="D60" s="40"/>
    </row>
    <row r="61" spans="3:14" ht="15">
      <c r="C61" s="31" t="s">
        <v>121</v>
      </c>
      <c r="F61" s="42">
        <v>18588</v>
      </c>
      <c r="G61" s="42"/>
      <c r="H61" s="42">
        <v>6784</v>
      </c>
      <c r="I61" s="42"/>
      <c r="J61" s="70">
        <v>4</v>
      </c>
      <c r="K61" s="42"/>
      <c r="L61" s="42"/>
      <c r="M61" s="42"/>
      <c r="N61" s="42">
        <f>+H61+F61+J61</f>
        <v>25376</v>
      </c>
    </row>
    <row r="62" spans="3:14" ht="15">
      <c r="C62" s="31" t="s">
        <v>122</v>
      </c>
      <c r="F62" s="70">
        <v>0</v>
      </c>
      <c r="G62" s="37"/>
      <c r="H62" s="70">
        <v>0</v>
      </c>
      <c r="I62" s="37"/>
      <c r="J62" s="70">
        <v>0</v>
      </c>
      <c r="K62" s="44"/>
      <c r="L62" s="70"/>
      <c r="M62" s="37"/>
      <c r="N62" s="37" t="s">
        <v>60</v>
      </c>
    </row>
    <row r="63" spans="3:14" ht="15">
      <c r="C63" s="31" t="s">
        <v>205</v>
      </c>
      <c r="F63" s="45">
        <f>+F62+F61</f>
        <v>18588</v>
      </c>
      <c r="G63" s="46"/>
      <c r="H63" s="45">
        <f>+H61</f>
        <v>6784</v>
      </c>
      <c r="I63" s="46"/>
      <c r="J63" s="72">
        <f>+J62+J61</f>
        <v>4</v>
      </c>
      <c r="K63" s="46"/>
      <c r="L63" s="54"/>
      <c r="M63" s="46"/>
      <c r="N63" s="45">
        <f>+N61</f>
        <v>25376</v>
      </c>
    </row>
    <row r="64" spans="6:14" ht="15">
      <c r="F64" s="48"/>
      <c r="G64" s="48"/>
      <c r="H64" s="48"/>
      <c r="I64" s="48"/>
      <c r="J64" s="48"/>
      <c r="K64" s="48"/>
      <c r="L64" s="48"/>
      <c r="M64" s="48"/>
      <c r="N64" s="48"/>
    </row>
    <row r="65" spans="3:14" ht="15">
      <c r="C65" s="40" t="s">
        <v>206</v>
      </c>
      <c r="F65" s="48"/>
      <c r="G65" s="48"/>
      <c r="H65" s="48"/>
      <c r="I65" s="48"/>
      <c r="J65" s="48"/>
      <c r="K65" s="48"/>
      <c r="L65" s="48"/>
      <c r="M65" s="48"/>
      <c r="N65" s="48"/>
    </row>
    <row r="66" spans="3:14" ht="15">
      <c r="C66" s="31" t="s">
        <v>209</v>
      </c>
      <c r="F66" s="48">
        <v>1511</v>
      </c>
      <c r="G66" s="48"/>
      <c r="H66" s="48">
        <v>1105</v>
      </c>
      <c r="I66" s="48"/>
      <c r="J66" s="48">
        <v>-95</v>
      </c>
      <c r="K66" s="48"/>
      <c r="L66" s="48"/>
      <c r="M66" s="48"/>
      <c r="N66" s="48">
        <f>SUM(F66:M66)</f>
        <v>2521</v>
      </c>
    </row>
    <row r="67" spans="3:14" ht="15">
      <c r="C67" s="31" t="s">
        <v>203</v>
      </c>
      <c r="F67" s="48"/>
      <c r="G67" s="48"/>
      <c r="H67" s="48"/>
      <c r="I67" s="48"/>
      <c r="J67" s="48"/>
      <c r="K67" s="48"/>
      <c r="L67" s="48"/>
      <c r="M67" s="48"/>
      <c r="N67" s="48">
        <v>857</v>
      </c>
    </row>
    <row r="68" spans="3:14" ht="15">
      <c r="C68" s="31" t="s">
        <v>204</v>
      </c>
      <c r="F68" s="48"/>
      <c r="G68" s="48"/>
      <c r="H68" s="48"/>
      <c r="I68" s="48"/>
      <c r="J68" s="48"/>
      <c r="K68" s="48"/>
      <c r="L68" s="48"/>
      <c r="M68" s="48"/>
      <c r="N68" s="48">
        <v>-42</v>
      </c>
    </row>
    <row r="69" spans="3:14" ht="15">
      <c r="C69" s="31" t="s">
        <v>91</v>
      </c>
      <c r="F69" s="48"/>
      <c r="G69" s="48"/>
      <c r="H69" s="48"/>
      <c r="I69" s="48"/>
      <c r="J69" s="48"/>
      <c r="K69" s="48"/>
      <c r="L69" s="48"/>
      <c r="M69" s="48"/>
      <c r="N69" s="50">
        <f>SUM(N66:N68)</f>
        <v>3336</v>
      </c>
    </row>
    <row r="70" spans="3:14" ht="15">
      <c r="C70" s="31" t="s">
        <v>87</v>
      </c>
      <c r="F70" s="48"/>
      <c r="G70" s="48"/>
      <c r="H70" s="48"/>
      <c r="I70" s="48"/>
      <c r="J70" s="48"/>
      <c r="K70" s="48"/>
      <c r="L70" s="48"/>
      <c r="M70" s="48"/>
      <c r="N70" s="48">
        <v>-12</v>
      </c>
    </row>
    <row r="71" spans="3:14" ht="15">
      <c r="C71" s="31" t="s">
        <v>69</v>
      </c>
      <c r="F71" s="48"/>
      <c r="G71" s="48"/>
      <c r="H71" s="48"/>
      <c r="I71" s="48"/>
      <c r="J71" s="48"/>
      <c r="K71" s="48"/>
      <c r="L71" s="48"/>
      <c r="M71" s="48"/>
      <c r="N71" s="48">
        <v>260</v>
      </c>
    </row>
    <row r="72" spans="3:14" ht="15">
      <c r="C72" s="31" t="s">
        <v>92</v>
      </c>
      <c r="F72" s="48"/>
      <c r="G72" s="48"/>
      <c r="H72" s="48"/>
      <c r="I72" s="48"/>
      <c r="J72" s="48"/>
      <c r="K72" s="48"/>
      <c r="L72" s="48"/>
      <c r="M72" s="48"/>
      <c r="N72" s="50">
        <f>+N71+N70+N69</f>
        <v>3584</v>
      </c>
    </row>
    <row r="73" spans="3:14" ht="15">
      <c r="C73" s="31" t="s">
        <v>5</v>
      </c>
      <c r="F73" s="48"/>
      <c r="G73" s="48"/>
      <c r="H73" s="48"/>
      <c r="I73" s="48"/>
      <c r="J73" s="48"/>
      <c r="K73" s="48"/>
      <c r="L73" s="48"/>
      <c r="M73" s="48"/>
      <c r="N73" s="49">
        <v>-821</v>
      </c>
    </row>
    <row r="74" spans="3:14" ht="15">
      <c r="C74" s="31" t="s">
        <v>190</v>
      </c>
      <c r="F74" s="48"/>
      <c r="G74" s="48"/>
      <c r="H74" s="48"/>
      <c r="I74" s="48"/>
      <c r="J74" s="48"/>
      <c r="K74" s="48"/>
      <c r="L74" s="48"/>
      <c r="M74" s="48"/>
      <c r="N74" s="47">
        <f>+N72+N73</f>
        <v>2763</v>
      </c>
    </row>
    <row r="75" spans="6:14" ht="15">
      <c r="F75" s="48"/>
      <c r="G75" s="48"/>
      <c r="H75" s="48"/>
      <c r="I75" s="48"/>
      <c r="J75" s="48"/>
      <c r="K75" s="48"/>
      <c r="L75" s="48"/>
      <c r="M75" s="48"/>
      <c r="N75" s="48"/>
    </row>
    <row r="76" spans="2:14" ht="15">
      <c r="B76" s="34" t="s">
        <v>123</v>
      </c>
      <c r="C76" s="84" t="s">
        <v>124</v>
      </c>
      <c r="D76" s="84"/>
      <c r="E76" s="84"/>
      <c r="F76" s="84"/>
      <c r="G76" s="84"/>
      <c r="H76" s="84"/>
      <c r="I76" s="84"/>
      <c r="J76" s="84"/>
      <c r="K76" s="84"/>
      <c r="L76" s="84"/>
      <c r="M76" s="84"/>
      <c r="N76" s="84"/>
    </row>
    <row r="77" spans="3:14" ht="44.25" customHeight="1">
      <c r="C77" s="85" t="s">
        <v>252</v>
      </c>
      <c r="D77" s="85"/>
      <c r="E77" s="85"/>
      <c r="F77" s="85"/>
      <c r="G77" s="85"/>
      <c r="H77" s="85"/>
      <c r="I77" s="85"/>
      <c r="J77" s="85"/>
      <c r="K77" s="85"/>
      <c r="L77" s="85"/>
      <c r="M77" s="85"/>
      <c r="N77" s="85"/>
    </row>
    <row r="78" ht="15"/>
    <row r="79" spans="2:14" ht="15">
      <c r="B79" s="34" t="s">
        <v>125</v>
      </c>
      <c r="C79" s="84" t="s">
        <v>215</v>
      </c>
      <c r="D79" s="84"/>
      <c r="E79" s="84"/>
      <c r="F79" s="84"/>
      <c r="G79" s="84"/>
      <c r="H79" s="84"/>
      <c r="I79" s="84"/>
      <c r="J79" s="84"/>
      <c r="K79" s="84"/>
      <c r="L79" s="84"/>
      <c r="M79" s="84"/>
      <c r="N79" s="84"/>
    </row>
    <row r="80" spans="3:14" ht="46.5" customHeight="1">
      <c r="C80" s="85" t="s">
        <v>276</v>
      </c>
      <c r="D80" s="85"/>
      <c r="E80" s="85"/>
      <c r="F80" s="85"/>
      <c r="G80" s="85"/>
      <c r="H80" s="85"/>
      <c r="I80" s="85"/>
      <c r="J80" s="85"/>
      <c r="K80" s="85"/>
      <c r="L80" s="85"/>
      <c r="M80" s="85"/>
      <c r="N80" s="85"/>
    </row>
    <row r="81" ht="15">
      <c r="C81" s="31" t="s">
        <v>264</v>
      </c>
    </row>
    <row r="82" ht="15">
      <c r="L82" s="37" t="s">
        <v>71</v>
      </c>
    </row>
    <row r="83" spans="3:12" ht="15">
      <c r="C83" s="31" t="s">
        <v>265</v>
      </c>
      <c r="L83" s="37"/>
    </row>
    <row r="84" spans="3:12" ht="15">
      <c r="C84" s="34" t="s">
        <v>267</v>
      </c>
      <c r="L84" s="81">
        <v>167</v>
      </c>
    </row>
    <row r="85" spans="3:12" ht="15">
      <c r="C85" s="31" t="s">
        <v>266</v>
      </c>
      <c r="L85" s="81">
        <v>3473</v>
      </c>
    </row>
    <row r="86" spans="3:12" ht="15">
      <c r="C86" s="31" t="s">
        <v>281</v>
      </c>
      <c r="L86" s="81">
        <v>3156</v>
      </c>
    </row>
    <row r="87" ht="15"/>
    <row r="88" spans="2:14" ht="15">
      <c r="B88" s="34" t="s">
        <v>126</v>
      </c>
      <c r="C88" s="84" t="s">
        <v>127</v>
      </c>
      <c r="D88" s="84"/>
      <c r="E88" s="84"/>
      <c r="F88" s="84"/>
      <c r="G88" s="84"/>
      <c r="H88" s="84"/>
      <c r="I88" s="84"/>
      <c r="J88" s="84"/>
      <c r="K88" s="84"/>
      <c r="L88" s="84"/>
      <c r="M88" s="84"/>
      <c r="N88" s="84"/>
    </row>
    <row r="89" spans="3:14" ht="15">
      <c r="C89" s="97" t="s">
        <v>253</v>
      </c>
      <c r="D89" s="97"/>
      <c r="E89" s="97"/>
      <c r="F89" s="97"/>
      <c r="G89" s="97"/>
      <c r="H89" s="97"/>
      <c r="I89" s="97"/>
      <c r="J89" s="97"/>
      <c r="K89" s="97"/>
      <c r="L89" s="97"/>
      <c r="M89" s="97"/>
      <c r="N89" s="97"/>
    </row>
    <row r="90" spans="3:14" ht="15">
      <c r="C90" s="80"/>
      <c r="D90" s="80"/>
      <c r="E90" s="80"/>
      <c r="F90" s="80"/>
      <c r="G90" s="80"/>
      <c r="H90" s="80"/>
      <c r="I90" s="80"/>
      <c r="J90" s="80"/>
      <c r="K90" s="80"/>
      <c r="L90" s="37" t="s">
        <v>1</v>
      </c>
      <c r="N90" s="37" t="s">
        <v>1</v>
      </c>
    </row>
    <row r="91" spans="3:14" ht="15">
      <c r="C91" s="80"/>
      <c r="D91" s="80"/>
      <c r="E91" s="80"/>
      <c r="F91" s="80"/>
      <c r="G91" s="80"/>
      <c r="H91" s="80"/>
      <c r="I91" s="80"/>
      <c r="J91" s="80"/>
      <c r="K91" s="80"/>
      <c r="L91" s="55" t="s">
        <v>268</v>
      </c>
      <c r="N91" s="55" t="s">
        <v>223</v>
      </c>
    </row>
    <row r="92" spans="12:14" ht="15">
      <c r="L92" s="37" t="s">
        <v>71</v>
      </c>
      <c r="N92" s="37" t="s">
        <v>71</v>
      </c>
    </row>
    <row r="93" ht="15">
      <c r="C93" s="34" t="s">
        <v>128</v>
      </c>
    </row>
    <row r="94" spans="3:14" ht="15">
      <c r="C94" s="34" t="s">
        <v>129</v>
      </c>
      <c r="L94" s="48">
        <v>26050</v>
      </c>
      <c r="N94" s="48">
        <v>23900</v>
      </c>
    </row>
    <row r="95" spans="3:14" ht="15">
      <c r="C95" s="34" t="s">
        <v>130</v>
      </c>
      <c r="L95" s="48"/>
      <c r="N95" s="48"/>
    </row>
    <row r="96" spans="3:14" ht="15">
      <c r="C96" s="34" t="s">
        <v>131</v>
      </c>
      <c r="L96" s="48">
        <v>6784</v>
      </c>
      <c r="N96" s="48">
        <v>6259</v>
      </c>
    </row>
    <row r="97" spans="5:14" ht="15">
      <c r="E97" s="31" t="s">
        <v>59</v>
      </c>
      <c r="L97" s="47">
        <f>+L96+L94</f>
        <v>32834</v>
      </c>
      <c r="N97" s="47">
        <f>+N96+N94</f>
        <v>30159</v>
      </c>
    </row>
    <row r="98" ht="15"/>
    <row r="99" spans="2:14" ht="15">
      <c r="B99" s="34" t="s">
        <v>132</v>
      </c>
      <c r="C99" s="103" t="s">
        <v>210</v>
      </c>
      <c r="D99" s="103"/>
      <c r="E99" s="103"/>
      <c r="F99" s="103"/>
      <c r="G99" s="103"/>
      <c r="H99" s="103"/>
      <c r="I99" s="103"/>
      <c r="J99" s="103"/>
      <c r="K99" s="103"/>
      <c r="L99" s="103"/>
      <c r="M99" s="103"/>
      <c r="N99" s="103"/>
    </row>
    <row r="100" spans="2:14" ht="15">
      <c r="B100" s="34"/>
      <c r="C100" s="75"/>
      <c r="D100" s="75"/>
      <c r="E100" s="75"/>
      <c r="F100" s="75"/>
      <c r="G100" s="75"/>
      <c r="H100" s="75"/>
      <c r="I100" s="75"/>
      <c r="J100" s="75"/>
      <c r="K100" s="75"/>
      <c r="L100" s="76" t="s">
        <v>1</v>
      </c>
      <c r="M100" s="75"/>
      <c r="N100" s="75"/>
    </row>
    <row r="101" spans="2:14" ht="15">
      <c r="B101" s="34"/>
      <c r="C101" s="75"/>
      <c r="D101" s="75"/>
      <c r="E101" s="75"/>
      <c r="F101" s="75"/>
      <c r="G101" s="75"/>
      <c r="H101" s="75"/>
      <c r="I101" s="75"/>
      <c r="J101" s="75"/>
      <c r="K101" s="101" t="s">
        <v>232</v>
      </c>
      <c r="L101" s="102"/>
      <c r="M101" s="102"/>
      <c r="N101" s="75"/>
    </row>
    <row r="102" ht="15">
      <c r="L102" s="51" t="s">
        <v>71</v>
      </c>
    </row>
    <row r="103" spans="3:12" ht="15">
      <c r="C103" s="99" t="s">
        <v>17</v>
      </c>
      <c r="D103" s="99"/>
      <c r="E103" s="99"/>
      <c r="F103" s="99"/>
      <c r="G103" s="99"/>
      <c r="H103" s="99"/>
      <c r="L103" s="42"/>
    </row>
    <row r="104" spans="3:12" ht="15">
      <c r="C104" s="98" t="s">
        <v>0</v>
      </c>
      <c r="D104" s="99"/>
      <c r="E104" s="99"/>
      <c r="F104" s="99"/>
      <c r="G104" s="99"/>
      <c r="H104" s="99"/>
      <c r="I104" s="100"/>
      <c r="L104" s="42">
        <v>1153</v>
      </c>
    </row>
    <row r="105" ht="15">
      <c r="L105" s="45">
        <f>+L104</f>
        <v>1153</v>
      </c>
    </row>
    <row r="106" ht="15"/>
    <row r="107" spans="2:14" ht="15">
      <c r="B107" s="34" t="s">
        <v>134</v>
      </c>
      <c r="C107" s="84" t="s">
        <v>133</v>
      </c>
      <c r="D107" s="84"/>
      <c r="E107" s="84"/>
      <c r="F107" s="84"/>
      <c r="G107" s="84"/>
      <c r="H107" s="84"/>
      <c r="I107" s="84"/>
      <c r="J107" s="84"/>
      <c r="K107" s="84"/>
      <c r="L107" s="84"/>
      <c r="M107" s="84"/>
      <c r="N107" s="84"/>
    </row>
    <row r="108" spans="3:14" ht="104.25" customHeight="1">
      <c r="C108" s="96" t="s">
        <v>279</v>
      </c>
      <c r="D108" s="96"/>
      <c r="E108" s="96"/>
      <c r="F108" s="96"/>
      <c r="G108" s="96"/>
      <c r="H108" s="96"/>
      <c r="I108" s="96"/>
      <c r="J108" s="96"/>
      <c r="K108" s="96"/>
      <c r="L108" s="96"/>
      <c r="M108" s="96"/>
      <c r="N108" s="96"/>
    </row>
    <row r="109" spans="3:14" ht="45.75" customHeight="1">
      <c r="C109" s="96" t="s">
        <v>280</v>
      </c>
      <c r="D109" s="96"/>
      <c r="E109" s="96"/>
      <c r="F109" s="96"/>
      <c r="G109" s="96"/>
      <c r="H109" s="96"/>
      <c r="I109" s="96"/>
      <c r="J109" s="96"/>
      <c r="K109" s="96"/>
      <c r="L109" s="96"/>
      <c r="M109" s="96"/>
      <c r="N109" s="96"/>
    </row>
    <row r="110" spans="3:14" ht="60" customHeight="1">
      <c r="C110" s="96" t="s">
        <v>277</v>
      </c>
      <c r="D110" s="96"/>
      <c r="E110" s="96"/>
      <c r="F110" s="96"/>
      <c r="G110" s="96"/>
      <c r="H110" s="96"/>
      <c r="I110" s="96"/>
      <c r="J110" s="96"/>
      <c r="K110" s="96"/>
      <c r="L110" s="96"/>
      <c r="M110" s="96"/>
      <c r="N110" s="96"/>
    </row>
    <row r="111" ht="15" customHeight="1"/>
    <row r="112" spans="2:14" ht="15">
      <c r="B112" s="34" t="s">
        <v>135</v>
      </c>
      <c r="C112" s="84" t="s">
        <v>186</v>
      </c>
      <c r="D112" s="84"/>
      <c r="E112" s="84"/>
      <c r="F112" s="84"/>
      <c r="G112" s="84"/>
      <c r="H112" s="84"/>
      <c r="I112" s="84"/>
      <c r="J112" s="84"/>
      <c r="K112" s="84"/>
      <c r="L112" s="84"/>
      <c r="M112" s="84"/>
      <c r="N112" s="84"/>
    </row>
    <row r="113" spans="3:14" ht="74.25" customHeight="1">
      <c r="C113" s="85" t="s">
        <v>278</v>
      </c>
      <c r="D113" s="85"/>
      <c r="E113" s="85"/>
      <c r="F113" s="85"/>
      <c r="G113" s="85"/>
      <c r="H113" s="85"/>
      <c r="I113" s="85"/>
      <c r="J113" s="85"/>
      <c r="K113" s="85"/>
      <c r="L113" s="85"/>
      <c r="M113" s="85"/>
      <c r="N113" s="85"/>
    </row>
    <row r="114" ht="15" customHeight="1"/>
    <row r="115" spans="2:14" ht="15">
      <c r="B115" s="34" t="s">
        <v>137</v>
      </c>
      <c r="C115" s="84" t="s">
        <v>136</v>
      </c>
      <c r="D115" s="84"/>
      <c r="E115" s="84"/>
      <c r="F115" s="84"/>
      <c r="G115" s="84"/>
      <c r="H115" s="84"/>
      <c r="I115" s="84"/>
      <c r="J115" s="84"/>
      <c r="K115" s="84"/>
      <c r="L115" s="84"/>
      <c r="M115" s="84"/>
      <c r="N115" s="84"/>
    </row>
    <row r="116" spans="3:14" ht="30.75" customHeight="1">
      <c r="C116" s="85" t="s">
        <v>259</v>
      </c>
      <c r="D116" s="85"/>
      <c r="E116" s="85"/>
      <c r="F116" s="85"/>
      <c r="G116" s="85"/>
      <c r="H116" s="85"/>
      <c r="I116" s="85"/>
      <c r="J116" s="85"/>
      <c r="K116" s="85"/>
      <c r="L116" s="85"/>
      <c r="M116" s="85"/>
      <c r="N116" s="85"/>
    </row>
    <row r="117" ht="15"/>
    <row r="118" spans="2:14" ht="15">
      <c r="B118" s="34" t="s">
        <v>139</v>
      </c>
      <c r="C118" s="84" t="s">
        <v>182</v>
      </c>
      <c r="D118" s="84"/>
      <c r="E118" s="84"/>
      <c r="F118" s="84"/>
      <c r="G118" s="84"/>
      <c r="H118" s="84"/>
      <c r="I118" s="84"/>
      <c r="J118" s="84"/>
      <c r="K118" s="84"/>
      <c r="L118" s="84"/>
      <c r="M118" s="84"/>
      <c r="N118" s="84"/>
    </row>
    <row r="119" spans="3:14" ht="15">
      <c r="C119" s="87" t="s">
        <v>138</v>
      </c>
      <c r="D119" s="87"/>
      <c r="E119" s="87"/>
      <c r="F119" s="87"/>
      <c r="G119" s="87"/>
      <c r="H119" s="87"/>
      <c r="I119" s="87"/>
      <c r="J119" s="87"/>
      <c r="K119" s="87"/>
      <c r="L119" s="87"/>
      <c r="M119" s="87"/>
      <c r="N119" s="87"/>
    </row>
    <row r="120" ht="15"/>
    <row r="121" spans="2:14" ht="15">
      <c r="B121" s="34" t="s">
        <v>143</v>
      </c>
      <c r="C121" s="84" t="s">
        <v>5</v>
      </c>
      <c r="D121" s="84"/>
      <c r="E121" s="84"/>
      <c r="F121" s="84"/>
      <c r="G121" s="84"/>
      <c r="H121" s="84"/>
      <c r="I121" s="84"/>
      <c r="J121" s="84"/>
      <c r="K121" s="84"/>
      <c r="L121" s="84"/>
      <c r="M121" s="84"/>
      <c r="N121" s="84"/>
    </row>
    <row r="122" spans="3:14" ht="15">
      <c r="C122" s="87" t="s">
        <v>140</v>
      </c>
      <c r="D122" s="87"/>
      <c r="E122" s="87"/>
      <c r="F122" s="87"/>
      <c r="G122" s="87"/>
      <c r="H122" s="87"/>
      <c r="I122" s="87"/>
      <c r="J122" s="87"/>
      <c r="K122" s="87"/>
      <c r="L122" s="87"/>
      <c r="M122" s="87"/>
      <c r="N122" s="87"/>
    </row>
    <row r="123" ht="15">
      <c r="L123" s="52" t="s">
        <v>160</v>
      </c>
    </row>
    <row r="124" spans="10:12" ht="15">
      <c r="J124" s="51" t="s">
        <v>2</v>
      </c>
      <c r="L124" s="52" t="s">
        <v>2</v>
      </c>
    </row>
    <row r="125" spans="10:12" ht="15">
      <c r="J125" s="51" t="s">
        <v>3</v>
      </c>
      <c r="L125" s="51" t="s">
        <v>4</v>
      </c>
    </row>
    <row r="126" spans="10:12" ht="15">
      <c r="J126" s="53" t="s">
        <v>232</v>
      </c>
      <c r="L126" s="53" t="s">
        <v>232</v>
      </c>
    </row>
    <row r="127" spans="10:12" ht="15">
      <c r="J127" s="51" t="s">
        <v>71</v>
      </c>
      <c r="L127" s="51" t="s">
        <v>71</v>
      </c>
    </row>
    <row r="128" spans="4:12" ht="15">
      <c r="D128" s="87" t="s">
        <v>141</v>
      </c>
      <c r="E128" s="87"/>
      <c r="F128" s="87"/>
      <c r="J128" s="44">
        <v>1401</v>
      </c>
      <c r="K128" s="44"/>
      <c r="L128" s="44">
        <v>1401</v>
      </c>
    </row>
    <row r="129" spans="4:12" ht="15">
      <c r="D129" s="31" t="s">
        <v>208</v>
      </c>
      <c r="J129" s="44">
        <v>-293</v>
      </c>
      <c r="K129" s="44"/>
      <c r="L129" s="44">
        <v>-293</v>
      </c>
    </row>
    <row r="130" spans="4:12" ht="15">
      <c r="D130" s="31" t="s">
        <v>142</v>
      </c>
      <c r="J130" s="44">
        <v>9</v>
      </c>
      <c r="K130" s="44"/>
      <c r="L130" s="44">
        <v>9</v>
      </c>
    </row>
    <row r="131" spans="10:12" ht="15">
      <c r="J131" s="54">
        <f>SUM(J128:J130)</f>
        <v>1117</v>
      </c>
      <c r="K131" s="54"/>
      <c r="L131" s="54">
        <f>SUM(L128:L130)</f>
        <v>1117</v>
      </c>
    </row>
    <row r="132" ht="15"/>
    <row r="133" spans="3:14" ht="42.75" customHeight="1">
      <c r="C133" s="85" t="s">
        <v>258</v>
      </c>
      <c r="D133" s="85"/>
      <c r="E133" s="85"/>
      <c r="F133" s="85"/>
      <c r="G133" s="85"/>
      <c r="H133" s="85"/>
      <c r="I133" s="85"/>
      <c r="J133" s="85"/>
      <c r="K133" s="85"/>
      <c r="L133" s="85"/>
      <c r="M133" s="85"/>
      <c r="N133" s="85"/>
    </row>
    <row r="134" ht="15"/>
    <row r="135" spans="2:14" ht="15">
      <c r="B135" s="34" t="s">
        <v>144</v>
      </c>
      <c r="C135" s="84" t="s">
        <v>217</v>
      </c>
      <c r="D135" s="84"/>
      <c r="E135" s="84"/>
      <c r="F135" s="84"/>
      <c r="G135" s="84"/>
      <c r="H135" s="84"/>
      <c r="I135" s="84"/>
      <c r="J135" s="84"/>
      <c r="K135" s="84"/>
      <c r="L135" s="84"/>
      <c r="M135" s="84"/>
      <c r="N135" s="84"/>
    </row>
    <row r="136" spans="3:14" ht="30.75" customHeight="1">
      <c r="C136" s="85" t="s">
        <v>263</v>
      </c>
      <c r="D136" s="85"/>
      <c r="E136" s="85"/>
      <c r="F136" s="85"/>
      <c r="G136" s="85"/>
      <c r="H136" s="85"/>
      <c r="I136" s="85"/>
      <c r="J136" s="85"/>
      <c r="K136" s="85"/>
      <c r="L136" s="85"/>
      <c r="M136" s="85"/>
      <c r="N136" s="85"/>
    </row>
    <row r="137" ht="15"/>
    <row r="138" spans="2:14" ht="15">
      <c r="B138" s="34" t="s">
        <v>150</v>
      </c>
      <c r="C138" s="84" t="s">
        <v>260</v>
      </c>
      <c r="D138" s="88"/>
      <c r="E138" s="88"/>
      <c r="F138" s="88"/>
      <c r="G138" s="88"/>
      <c r="H138" s="88"/>
      <c r="I138" s="88"/>
      <c r="J138" s="88"/>
      <c r="K138" s="88"/>
      <c r="L138" s="88"/>
      <c r="M138" s="88"/>
      <c r="N138" s="88"/>
    </row>
    <row r="139" spans="3:4" ht="15">
      <c r="C139" s="55" t="s">
        <v>115</v>
      </c>
      <c r="D139" s="31" t="s">
        <v>261</v>
      </c>
    </row>
    <row r="140" ht="15"/>
    <row r="141" ht="15">
      <c r="J141" s="53" t="s">
        <v>71</v>
      </c>
    </row>
    <row r="142" spans="4:10" ht="15">
      <c r="D142" s="31" t="s">
        <v>145</v>
      </c>
      <c r="J142" s="56">
        <v>6774</v>
      </c>
    </row>
    <row r="143" spans="4:10" ht="15">
      <c r="D143" s="31" t="s">
        <v>146</v>
      </c>
      <c r="J143" s="56">
        <v>3072</v>
      </c>
    </row>
    <row r="144" spans="4:10" ht="15">
      <c r="D144" s="31" t="s">
        <v>199</v>
      </c>
      <c r="J144" s="56">
        <v>88</v>
      </c>
    </row>
    <row r="145" ht="15"/>
    <row r="146" spans="3:4" ht="15">
      <c r="C146" s="55" t="s">
        <v>117</v>
      </c>
      <c r="D146" s="31" t="s">
        <v>262</v>
      </c>
    </row>
    <row r="147" ht="15"/>
    <row r="148" ht="15">
      <c r="J148" s="53" t="s">
        <v>71</v>
      </c>
    </row>
    <row r="149" spans="4:10" ht="15">
      <c r="D149" s="31" t="s">
        <v>147</v>
      </c>
      <c r="J149" s="48">
        <v>18359</v>
      </c>
    </row>
    <row r="150" spans="4:10" ht="15">
      <c r="D150" s="31" t="s">
        <v>148</v>
      </c>
      <c r="J150" s="48">
        <v>18359</v>
      </c>
    </row>
    <row r="151" spans="4:10" ht="15">
      <c r="D151" s="31" t="s">
        <v>149</v>
      </c>
      <c r="J151" s="48">
        <v>19132</v>
      </c>
    </row>
    <row r="152" ht="15"/>
    <row r="153" spans="2:14" ht="15">
      <c r="B153" s="34" t="s">
        <v>152</v>
      </c>
      <c r="C153" s="84" t="s">
        <v>151</v>
      </c>
      <c r="D153" s="84"/>
      <c r="E153" s="84"/>
      <c r="F153" s="84"/>
      <c r="G153" s="84"/>
      <c r="H153" s="84"/>
      <c r="I153" s="84"/>
      <c r="J153" s="84"/>
      <c r="K153" s="84"/>
      <c r="L153" s="84"/>
      <c r="M153" s="84"/>
      <c r="N153" s="84"/>
    </row>
    <row r="154" spans="3:14" ht="16.5" customHeight="1">
      <c r="C154" s="85" t="s">
        <v>229</v>
      </c>
      <c r="D154" s="85"/>
      <c r="E154" s="85"/>
      <c r="F154" s="85"/>
      <c r="G154" s="85"/>
      <c r="H154" s="85"/>
      <c r="I154" s="85"/>
      <c r="J154" s="85"/>
      <c r="K154" s="85"/>
      <c r="L154" s="85"/>
      <c r="M154" s="85"/>
      <c r="N154" s="85"/>
    </row>
    <row r="156" spans="2:14" ht="15">
      <c r="B156" s="34" t="s">
        <v>154</v>
      </c>
      <c r="C156" s="84" t="s">
        <v>153</v>
      </c>
      <c r="D156" s="84"/>
      <c r="E156" s="84"/>
      <c r="F156" s="84"/>
      <c r="G156" s="84"/>
      <c r="H156" s="84"/>
      <c r="I156" s="84"/>
      <c r="J156" s="84"/>
      <c r="K156" s="84"/>
      <c r="L156" s="84"/>
      <c r="M156" s="84"/>
      <c r="N156" s="84"/>
    </row>
    <row r="157" spans="3:14" ht="15">
      <c r="C157" s="87" t="s">
        <v>254</v>
      </c>
      <c r="D157" s="87"/>
      <c r="E157" s="87"/>
      <c r="F157" s="87"/>
      <c r="G157" s="87"/>
      <c r="H157" s="87"/>
      <c r="I157" s="87"/>
      <c r="J157" s="87"/>
      <c r="K157" s="87"/>
      <c r="L157" s="87"/>
      <c r="M157" s="87"/>
      <c r="N157" s="87"/>
    </row>
    <row r="159" spans="2:14" ht="15">
      <c r="B159" s="34" t="s">
        <v>155</v>
      </c>
      <c r="C159" s="84" t="s">
        <v>220</v>
      </c>
      <c r="D159" s="84"/>
      <c r="E159" s="84"/>
      <c r="F159" s="84"/>
      <c r="G159" s="84"/>
      <c r="H159" s="84"/>
      <c r="I159" s="84"/>
      <c r="J159" s="84"/>
      <c r="K159" s="84"/>
      <c r="L159" s="84"/>
      <c r="M159" s="84"/>
      <c r="N159" s="84"/>
    </row>
    <row r="160" spans="3:14" ht="15">
      <c r="C160" s="87" t="s">
        <v>221</v>
      </c>
      <c r="D160" s="87"/>
      <c r="E160" s="87"/>
      <c r="F160" s="87"/>
      <c r="G160" s="87"/>
      <c r="H160" s="87"/>
      <c r="I160" s="87"/>
      <c r="J160" s="87"/>
      <c r="K160" s="87"/>
      <c r="L160" s="87"/>
      <c r="M160" s="87"/>
      <c r="N160" s="87"/>
    </row>
    <row r="162" spans="2:14" ht="15">
      <c r="B162" s="34" t="s">
        <v>157</v>
      </c>
      <c r="C162" s="84" t="s">
        <v>222</v>
      </c>
      <c r="D162" s="84"/>
      <c r="E162" s="84"/>
      <c r="F162" s="84"/>
      <c r="G162" s="84"/>
      <c r="H162" s="84"/>
      <c r="I162" s="84"/>
      <c r="J162" s="84"/>
      <c r="K162" s="84"/>
      <c r="L162" s="84"/>
      <c r="M162" s="84"/>
      <c r="N162" s="84"/>
    </row>
    <row r="163" spans="3:14" ht="15">
      <c r="C163" s="87" t="s">
        <v>156</v>
      </c>
      <c r="D163" s="87"/>
      <c r="E163" s="87"/>
      <c r="F163" s="87"/>
      <c r="G163" s="87"/>
      <c r="H163" s="87"/>
      <c r="I163" s="87"/>
      <c r="J163" s="87"/>
      <c r="K163" s="87"/>
      <c r="L163" s="87"/>
      <c r="M163" s="87"/>
      <c r="N163" s="87"/>
    </row>
    <row r="165" spans="2:14" ht="15">
      <c r="B165" s="34" t="s">
        <v>159</v>
      </c>
      <c r="C165" s="84" t="s">
        <v>158</v>
      </c>
      <c r="D165" s="84"/>
      <c r="E165" s="84"/>
      <c r="F165" s="84"/>
      <c r="G165" s="84"/>
      <c r="H165" s="84"/>
      <c r="I165" s="84"/>
      <c r="J165" s="84"/>
      <c r="K165" s="84"/>
      <c r="L165" s="84"/>
      <c r="M165" s="84"/>
      <c r="N165" s="84"/>
    </row>
    <row r="166" spans="3:14" ht="15.75" customHeight="1">
      <c r="C166" s="87" t="s">
        <v>255</v>
      </c>
      <c r="D166" s="89"/>
      <c r="E166" s="89"/>
      <c r="F166" s="89"/>
      <c r="G166" s="89"/>
      <c r="H166" s="89"/>
      <c r="I166" s="89"/>
      <c r="J166" s="89"/>
      <c r="K166" s="89"/>
      <c r="L166" s="89"/>
      <c r="M166" s="89"/>
      <c r="N166" s="89"/>
    </row>
    <row r="168" spans="2:14" ht="15">
      <c r="B168" s="34" t="s">
        <v>211</v>
      </c>
      <c r="C168" s="84" t="s">
        <v>216</v>
      </c>
      <c r="D168" s="84"/>
      <c r="E168" s="84"/>
      <c r="F168" s="84"/>
      <c r="G168" s="84"/>
      <c r="H168" s="84"/>
      <c r="I168" s="84"/>
      <c r="J168" s="84"/>
      <c r="K168" s="84"/>
      <c r="L168" s="84"/>
      <c r="M168" s="84"/>
      <c r="N168" s="84"/>
    </row>
    <row r="169" ht="15">
      <c r="L169" s="37" t="s">
        <v>183</v>
      </c>
    </row>
    <row r="170" spans="10:12" ht="15">
      <c r="J170" s="37" t="s">
        <v>161</v>
      </c>
      <c r="L170" s="37" t="s">
        <v>184</v>
      </c>
    </row>
    <row r="171" spans="10:12" ht="15">
      <c r="J171" s="37" t="s">
        <v>162</v>
      </c>
      <c r="L171" s="37" t="s">
        <v>162</v>
      </c>
    </row>
    <row r="172" spans="10:12" ht="15">
      <c r="J172" s="55" t="s">
        <v>232</v>
      </c>
      <c r="L172" s="55" t="s">
        <v>232</v>
      </c>
    </row>
    <row r="173" spans="3:4" ht="15">
      <c r="C173" s="55" t="s">
        <v>115</v>
      </c>
      <c r="D173" s="31" t="s">
        <v>163</v>
      </c>
    </row>
    <row r="175" spans="4:12" ht="15">
      <c r="D175" s="34" t="s">
        <v>164</v>
      </c>
      <c r="H175" s="34" t="s">
        <v>167</v>
      </c>
      <c r="J175" s="48">
        <f>+'Income Statement'!C38</f>
        <v>3062</v>
      </c>
      <c r="K175" s="48"/>
      <c r="L175" s="48">
        <f>+'Income Statement'!F38</f>
        <v>3062</v>
      </c>
    </row>
    <row r="176" spans="4:12" ht="15">
      <c r="D176" s="34" t="s">
        <v>165</v>
      </c>
      <c r="J176" s="48"/>
      <c r="K176" s="48"/>
      <c r="L176" s="48"/>
    </row>
    <row r="177" spans="4:12" ht="15">
      <c r="D177" s="34" t="s">
        <v>166</v>
      </c>
      <c r="H177" s="34" t="s">
        <v>168</v>
      </c>
      <c r="J177" s="48">
        <v>80064</v>
      </c>
      <c r="K177" s="48"/>
      <c r="L177" s="48">
        <v>80064</v>
      </c>
    </row>
    <row r="178" spans="4:12" ht="15">
      <c r="D178" s="34" t="s">
        <v>169</v>
      </c>
      <c r="H178" s="34" t="s">
        <v>170</v>
      </c>
      <c r="J178" s="63">
        <f>+'Income Statement'!C41</f>
        <v>3.82</v>
      </c>
      <c r="L178" s="62">
        <f>+'Income Statement'!F41</f>
        <v>3.82</v>
      </c>
    </row>
    <row r="180" spans="3:4" ht="15">
      <c r="C180" s="55" t="s">
        <v>117</v>
      </c>
      <c r="D180" s="31" t="s">
        <v>171</v>
      </c>
    </row>
    <row r="182" spans="4:12" ht="15">
      <c r="D182" s="34" t="s">
        <v>164</v>
      </c>
      <c r="H182" s="34" t="s">
        <v>167</v>
      </c>
      <c r="J182" s="48">
        <f>+'Income Statement'!C38</f>
        <v>3062</v>
      </c>
      <c r="K182" s="48"/>
      <c r="L182" s="48">
        <f>+'Income Statement'!F38</f>
        <v>3062</v>
      </c>
    </row>
    <row r="183" spans="4:12" ht="15">
      <c r="D183" s="34" t="s">
        <v>165</v>
      </c>
      <c r="J183" s="48"/>
      <c r="K183" s="48"/>
      <c r="L183" s="48"/>
    </row>
    <row r="184" spans="4:12" ht="15">
      <c r="D184" s="34" t="s">
        <v>166</v>
      </c>
      <c r="H184" s="34" t="s">
        <v>168</v>
      </c>
      <c r="J184" s="48">
        <v>80064</v>
      </c>
      <c r="K184" s="48"/>
      <c r="L184" s="48">
        <v>80064</v>
      </c>
    </row>
    <row r="185" spans="4:12" ht="15">
      <c r="D185" s="34" t="s">
        <v>172</v>
      </c>
      <c r="H185" s="34" t="s">
        <v>168</v>
      </c>
      <c r="J185" s="48">
        <v>0</v>
      </c>
      <c r="K185" s="48"/>
      <c r="L185" s="48">
        <v>0</v>
      </c>
    </row>
    <row r="186" spans="4:12" ht="15">
      <c r="D186" s="34" t="s">
        <v>173</v>
      </c>
      <c r="J186" s="48"/>
      <c r="K186" s="48"/>
      <c r="L186" s="48"/>
    </row>
    <row r="187" spans="4:12" ht="15">
      <c r="D187" s="34" t="s">
        <v>174</v>
      </c>
      <c r="J187" s="48"/>
      <c r="K187" s="48"/>
      <c r="L187" s="48"/>
    </row>
    <row r="188" spans="4:12" ht="15">
      <c r="D188" s="34" t="s">
        <v>175</v>
      </c>
      <c r="H188" s="34" t="s">
        <v>168</v>
      </c>
      <c r="J188" s="47">
        <f>+J185+J184</f>
        <v>80064</v>
      </c>
      <c r="K188" s="47"/>
      <c r="L188" s="47">
        <f>+L185+L184</f>
        <v>80064</v>
      </c>
    </row>
    <row r="189" spans="4:12" ht="15">
      <c r="D189" s="34"/>
      <c r="H189" s="34"/>
      <c r="J189" s="57"/>
      <c r="K189" s="57"/>
      <c r="L189" s="57"/>
    </row>
    <row r="190" spans="4:12" ht="15">
      <c r="D190" s="34" t="s">
        <v>176</v>
      </c>
      <c r="H190" s="34" t="s">
        <v>170</v>
      </c>
      <c r="J190" s="62">
        <f>+'Income Statement'!C42</f>
        <v>3.82</v>
      </c>
      <c r="L190" s="62">
        <f>+'Income Statement'!F42</f>
        <v>3.82</v>
      </c>
    </row>
    <row r="192" spans="3:14" ht="45" customHeight="1">
      <c r="C192" s="85" t="s">
        <v>256</v>
      </c>
      <c r="D192" s="85"/>
      <c r="E192" s="85"/>
      <c r="F192" s="85"/>
      <c r="G192" s="85"/>
      <c r="H192" s="85"/>
      <c r="I192" s="85"/>
      <c r="J192" s="85"/>
      <c r="K192" s="85"/>
      <c r="L192" s="85"/>
      <c r="M192" s="85"/>
      <c r="N192" s="85"/>
    </row>
    <row r="194" ht="15">
      <c r="C194" s="31" t="s">
        <v>177</v>
      </c>
    </row>
    <row r="196" ht="15">
      <c r="C196" s="31" t="s">
        <v>178</v>
      </c>
    </row>
    <row r="197" ht="15">
      <c r="C197" s="31" t="s">
        <v>179</v>
      </c>
    </row>
    <row r="199" ht="15">
      <c r="C199" s="31" t="s">
        <v>180</v>
      </c>
    </row>
    <row r="200" ht="15">
      <c r="C200" s="34" t="s">
        <v>257</v>
      </c>
    </row>
  </sheetData>
  <mergeCells count="59">
    <mergeCell ref="C115:N115"/>
    <mergeCell ref="C133:N133"/>
    <mergeCell ref="D128:F128"/>
    <mergeCell ref="C118:N118"/>
    <mergeCell ref="C119:N119"/>
    <mergeCell ref="C121:N121"/>
    <mergeCell ref="C122:N122"/>
    <mergeCell ref="C116:N116"/>
    <mergeCell ref="C113:N113"/>
    <mergeCell ref="C110:N110"/>
    <mergeCell ref="C88:N88"/>
    <mergeCell ref="C89:N89"/>
    <mergeCell ref="C104:I104"/>
    <mergeCell ref="K101:M101"/>
    <mergeCell ref="C108:N108"/>
    <mergeCell ref="C112:N112"/>
    <mergeCell ref="C99:N99"/>
    <mergeCell ref="C103:H103"/>
    <mergeCell ref="B6:C6"/>
    <mergeCell ref="C109:N109"/>
    <mergeCell ref="C80:N80"/>
    <mergeCell ref="C107:N107"/>
    <mergeCell ref="C23:N23"/>
    <mergeCell ref="C20:N20"/>
    <mergeCell ref="C21:N21"/>
    <mergeCell ref="C17:N17"/>
    <mergeCell ref="C76:N76"/>
    <mergeCell ref="C77:N77"/>
    <mergeCell ref="C160:N160"/>
    <mergeCell ref="C18:N18"/>
    <mergeCell ref="A3:N3"/>
    <mergeCell ref="A4:N4"/>
    <mergeCell ref="C14:N14"/>
    <mergeCell ref="C15:N15"/>
    <mergeCell ref="C8:H8"/>
    <mergeCell ref="C9:N9"/>
    <mergeCell ref="C11:N11"/>
    <mergeCell ref="C12:N12"/>
    <mergeCell ref="C192:N192"/>
    <mergeCell ref="C162:N162"/>
    <mergeCell ref="C163:N163"/>
    <mergeCell ref="C165:N165"/>
    <mergeCell ref="C168:N168"/>
    <mergeCell ref="C166:N166"/>
    <mergeCell ref="C135:N135"/>
    <mergeCell ref="C136:N136"/>
    <mergeCell ref="C138:N138"/>
    <mergeCell ref="C153:N153"/>
    <mergeCell ref="C154:N154"/>
    <mergeCell ref="C157:N157"/>
    <mergeCell ref="C156:N156"/>
    <mergeCell ref="C159:N159"/>
    <mergeCell ref="C79:N79"/>
    <mergeCell ref="C24:N24"/>
    <mergeCell ref="C26:N26"/>
    <mergeCell ref="C33:N33"/>
    <mergeCell ref="C30:N30"/>
    <mergeCell ref="C31:M31"/>
    <mergeCell ref="C28:N28"/>
  </mergeCells>
  <printOptions/>
  <pageMargins left="0.5" right="0.75" top="0.75" bottom="0.5" header="0.5" footer="0.5"/>
  <pageSetup fitToHeight="1" fitToWidth="1" horizontalDpi="300" verticalDpi="300" orientation="portrait" paperSize="9" scale="2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2004-11-19T05:25:52Z</cp:lastPrinted>
  <dcterms:created xsi:type="dcterms:W3CDTF">2002-09-05T22:09:56Z</dcterms:created>
  <dcterms:modified xsi:type="dcterms:W3CDTF">2004-11-19T05:33:54Z</dcterms:modified>
  <cp:category/>
  <cp:version/>
  <cp:contentType/>
  <cp:contentStatus/>
</cp:coreProperties>
</file>